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n Drive\EVENEMENTIEL\CROES CS FECLAZ\CROES 2023\RESULTATS\"/>
    </mc:Choice>
  </mc:AlternateContent>
  <xr:revisionPtr revIDLastSave="0" documentId="13_ncr:1_{D5A82375-6A0B-4E8B-8010-43500DB503DD}" xr6:coauthVersionLast="47" xr6:coauthVersionMax="47" xr10:uidLastSave="{00000000-0000-0000-0000-000000000000}"/>
  <bookViews>
    <workbookView xWindow="19095" yWindow="0" windowWidth="19410" windowHeight="20985" activeTab="3" xr2:uid="{710533C2-67D2-4A51-8174-C0EC820F7442}"/>
  </bookViews>
  <sheets>
    <sheet name="U8G" sheetId="1" r:id="rId1"/>
    <sheet name="U8F" sheetId="2" r:id="rId2"/>
    <sheet name="U10F" sheetId="3" r:id="rId3"/>
    <sheet name="U10G" sheetId="4" r:id="rId4"/>
    <sheet name="U11F" sheetId="5" r:id="rId5"/>
    <sheet name="U11G" sheetId="6" r:id="rId6"/>
  </sheets>
  <externalReferences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2" l="1"/>
  <c r="K14" i="2"/>
  <c r="J14" i="2"/>
  <c r="I14" i="2"/>
  <c r="H14" i="2"/>
  <c r="G14" i="2"/>
  <c r="F14" i="2"/>
  <c r="E14" i="2"/>
  <c r="D14" i="2"/>
  <c r="C14" i="2"/>
  <c r="L13" i="2"/>
  <c r="K13" i="2"/>
  <c r="J13" i="2"/>
  <c r="I13" i="2"/>
  <c r="H13" i="2"/>
  <c r="G13" i="2"/>
  <c r="F13" i="2"/>
  <c r="E13" i="2"/>
  <c r="D13" i="2"/>
  <c r="C13" i="2"/>
  <c r="L7" i="2"/>
  <c r="K7" i="2"/>
  <c r="J7" i="2"/>
  <c r="I7" i="2"/>
  <c r="H7" i="2"/>
  <c r="G7" i="2"/>
  <c r="F7" i="2"/>
  <c r="E7" i="2"/>
  <c r="D7" i="2"/>
  <c r="C7" i="2"/>
  <c r="L9" i="2"/>
  <c r="K9" i="2"/>
  <c r="J9" i="2"/>
  <c r="I9" i="2"/>
  <c r="H9" i="2"/>
  <c r="G9" i="2"/>
  <c r="F9" i="2"/>
  <c r="E9" i="2"/>
  <c r="D9" i="2"/>
  <c r="C9" i="2"/>
  <c r="L12" i="2"/>
  <c r="K12" i="2"/>
  <c r="J12" i="2"/>
  <c r="I12" i="2"/>
  <c r="H12" i="2"/>
  <c r="G12" i="2"/>
  <c r="F12" i="2"/>
  <c r="E12" i="2"/>
  <c r="D12" i="2"/>
  <c r="C12" i="2"/>
  <c r="L11" i="2"/>
  <c r="K11" i="2"/>
  <c r="J11" i="2"/>
  <c r="I11" i="2"/>
  <c r="H11" i="2"/>
  <c r="G11" i="2"/>
  <c r="F11" i="2"/>
  <c r="E11" i="2"/>
  <c r="D11" i="2"/>
  <c r="C11" i="2"/>
  <c r="L10" i="2"/>
  <c r="K10" i="2"/>
  <c r="J10" i="2"/>
  <c r="I10" i="2"/>
  <c r="H10" i="2"/>
  <c r="G10" i="2"/>
  <c r="F10" i="2"/>
  <c r="E10" i="2"/>
  <c r="D10" i="2"/>
  <c r="C10" i="2"/>
  <c r="L15" i="2"/>
  <c r="K15" i="2"/>
  <c r="J15" i="2"/>
  <c r="I15" i="2"/>
  <c r="H15" i="2"/>
  <c r="G15" i="2"/>
  <c r="F15" i="2"/>
  <c r="E15" i="2"/>
  <c r="D15" i="2"/>
  <c r="C15" i="2"/>
  <c r="L8" i="2"/>
  <c r="K8" i="2"/>
  <c r="J8" i="2"/>
  <c r="I8" i="2"/>
  <c r="H8" i="2"/>
  <c r="G8" i="2"/>
  <c r="F8" i="2"/>
  <c r="E8" i="2"/>
  <c r="D8" i="2"/>
  <c r="C8" i="2"/>
  <c r="L15" i="1"/>
  <c r="K15" i="1"/>
  <c r="J15" i="1"/>
  <c r="I15" i="1"/>
  <c r="H15" i="1"/>
  <c r="G15" i="1"/>
  <c r="F15" i="1"/>
  <c r="E15" i="1"/>
  <c r="D15" i="1"/>
  <c r="C15" i="1"/>
  <c r="L7" i="1"/>
  <c r="K7" i="1"/>
  <c r="J7" i="1"/>
  <c r="I7" i="1"/>
  <c r="H7" i="1"/>
  <c r="G7" i="1"/>
  <c r="F7" i="1"/>
  <c r="E7" i="1"/>
  <c r="D7" i="1"/>
  <c r="C7" i="1"/>
  <c r="M15" i="1"/>
  <c r="L23" i="1"/>
  <c r="K23" i="1"/>
  <c r="J23" i="1"/>
  <c r="I23" i="1"/>
  <c r="H23" i="1"/>
  <c r="G23" i="1"/>
  <c r="F23" i="1"/>
  <c r="E23" i="1"/>
  <c r="D23" i="1"/>
  <c r="C23" i="1"/>
  <c r="L18" i="1"/>
  <c r="K18" i="1"/>
  <c r="J18" i="1"/>
  <c r="I18" i="1"/>
  <c r="H18" i="1"/>
  <c r="G18" i="1"/>
  <c r="F18" i="1"/>
  <c r="E18" i="1"/>
  <c r="D18" i="1"/>
  <c r="C18" i="1"/>
  <c r="L12" i="1"/>
  <c r="K12" i="1"/>
  <c r="J12" i="1"/>
  <c r="I12" i="1"/>
  <c r="H12" i="1"/>
  <c r="G12" i="1"/>
  <c r="F12" i="1"/>
  <c r="E12" i="1"/>
  <c r="D12" i="1"/>
  <c r="C12" i="1"/>
  <c r="L14" i="1"/>
  <c r="K14" i="1"/>
  <c r="J14" i="1"/>
  <c r="I14" i="1"/>
  <c r="H14" i="1"/>
  <c r="G14" i="1"/>
  <c r="F14" i="1"/>
  <c r="E14" i="1"/>
  <c r="D14" i="1"/>
  <c r="C14" i="1"/>
  <c r="L10" i="1"/>
  <c r="K10" i="1"/>
  <c r="J10" i="1"/>
  <c r="I10" i="1"/>
  <c r="H10" i="1"/>
  <c r="G10" i="1"/>
  <c r="F10" i="1"/>
  <c r="E10" i="1"/>
  <c r="D10" i="1"/>
  <c r="C10" i="1"/>
  <c r="L13" i="1"/>
  <c r="K13" i="1"/>
  <c r="J13" i="1"/>
  <c r="I13" i="1"/>
  <c r="H13" i="1"/>
  <c r="G13" i="1"/>
  <c r="F13" i="1"/>
  <c r="E13" i="1"/>
  <c r="D13" i="1"/>
  <c r="C13" i="1"/>
  <c r="L22" i="1"/>
  <c r="K22" i="1"/>
  <c r="J22" i="1"/>
  <c r="I22" i="1"/>
  <c r="H22" i="1"/>
  <c r="G22" i="1"/>
  <c r="F22" i="1"/>
  <c r="E22" i="1"/>
  <c r="D22" i="1"/>
  <c r="C22" i="1"/>
  <c r="L16" i="1"/>
  <c r="K16" i="1"/>
  <c r="J16" i="1"/>
  <c r="I16" i="1"/>
  <c r="H16" i="1"/>
  <c r="G16" i="1"/>
  <c r="F16" i="1"/>
  <c r="E16" i="1"/>
  <c r="D16" i="1"/>
  <c r="C16" i="1"/>
  <c r="L9" i="1"/>
  <c r="K9" i="1"/>
  <c r="J9" i="1"/>
  <c r="I9" i="1"/>
  <c r="H9" i="1"/>
  <c r="G9" i="1"/>
  <c r="F9" i="1"/>
  <c r="E9" i="1"/>
  <c r="D9" i="1"/>
  <c r="C9" i="1"/>
  <c r="L21" i="1"/>
  <c r="K21" i="1"/>
  <c r="J21" i="1"/>
  <c r="I21" i="1"/>
  <c r="H21" i="1"/>
  <c r="G21" i="1"/>
  <c r="F21" i="1"/>
  <c r="E21" i="1"/>
  <c r="D21" i="1"/>
  <c r="C21" i="1"/>
  <c r="L17" i="1"/>
  <c r="K17" i="1"/>
  <c r="J17" i="1"/>
  <c r="I17" i="1"/>
  <c r="H17" i="1"/>
  <c r="G17" i="1"/>
  <c r="F17" i="1"/>
  <c r="E17" i="1"/>
  <c r="D17" i="1"/>
  <c r="C17" i="1"/>
  <c r="L19" i="1"/>
  <c r="K19" i="1"/>
  <c r="J19" i="1"/>
  <c r="I19" i="1"/>
  <c r="H19" i="1"/>
  <c r="G19" i="1"/>
  <c r="F19" i="1"/>
  <c r="E19" i="1"/>
  <c r="D19" i="1"/>
  <c r="C19" i="1"/>
  <c r="L8" i="1"/>
  <c r="K8" i="1"/>
  <c r="J8" i="1"/>
  <c r="I8" i="1"/>
  <c r="H8" i="1"/>
  <c r="G8" i="1"/>
  <c r="F8" i="1"/>
  <c r="E8" i="1"/>
  <c r="D8" i="1"/>
  <c r="C8" i="1"/>
  <c r="L20" i="1"/>
  <c r="K20" i="1"/>
  <c r="J20" i="1"/>
  <c r="I20" i="1"/>
  <c r="H20" i="1"/>
  <c r="G20" i="1"/>
  <c r="F20" i="1"/>
  <c r="E20" i="1"/>
  <c r="D20" i="1"/>
  <c r="C20" i="1"/>
  <c r="L11" i="1"/>
  <c r="K11" i="1"/>
  <c r="J11" i="1"/>
  <c r="I11" i="1"/>
  <c r="H11" i="1"/>
  <c r="G11" i="1"/>
  <c r="F11" i="1"/>
  <c r="E11" i="1"/>
  <c r="D11" i="1"/>
  <c r="C11" i="1"/>
  <c r="M10" i="2" l="1"/>
  <c r="M11" i="2"/>
  <c r="M15" i="2"/>
  <c r="M13" i="2"/>
  <c r="M12" i="2"/>
  <c r="M14" i="2"/>
  <c r="M9" i="2"/>
  <c r="M8" i="2"/>
  <c r="M7" i="2"/>
  <c r="M23" i="1"/>
  <c r="M16" i="1"/>
  <c r="M12" i="1"/>
  <c r="M11" i="1"/>
  <c r="M17" i="1"/>
  <c r="M7" i="1"/>
  <c r="M13" i="1"/>
  <c r="M10" i="1"/>
  <c r="M19" i="1"/>
  <c r="M20" i="1"/>
  <c r="M21" i="1"/>
  <c r="M14" i="1"/>
  <c r="M9" i="1"/>
  <c r="M8" i="1"/>
  <c r="M22" i="1"/>
  <c r="M18" i="1"/>
</calcChain>
</file>

<file path=xl/sharedStrings.xml><?xml version="1.0" encoding="utf-8"?>
<sst xmlns="http://schemas.openxmlformats.org/spreadsheetml/2006/main" count="405" uniqueCount="176">
  <si>
    <t>Clas.</t>
  </si>
  <si>
    <t>Dos.</t>
  </si>
  <si>
    <t>Nom</t>
  </si>
  <si>
    <t>Prénom</t>
  </si>
  <si>
    <t>Sexe</t>
  </si>
  <si>
    <t>Année</t>
  </si>
  <si>
    <t>Club</t>
  </si>
  <si>
    <t>SPRINT COURT</t>
  </si>
  <si>
    <t>BOARDER</t>
  </si>
  <si>
    <t>SAUT</t>
  </si>
  <si>
    <t>MASS START</t>
  </si>
  <si>
    <t>BIATHLON</t>
  </si>
  <si>
    <t>TOTAL</t>
  </si>
  <si>
    <t>Catégorie U8G</t>
  </si>
  <si>
    <t>Etape Les Croés - La Féclaz - mercredi 01 fevrier 2023</t>
  </si>
  <si>
    <t>Catégorie U8F</t>
  </si>
  <si>
    <t>Catégorie U10F</t>
  </si>
  <si>
    <t>Augé Allègre</t>
  </si>
  <si>
    <t>Néva</t>
  </si>
  <si>
    <t>Female</t>
  </si>
  <si>
    <t>CSF</t>
  </si>
  <si>
    <t>BAC-DAVID</t>
  </si>
  <si>
    <t>Mila</t>
  </si>
  <si>
    <t>Croix pujos</t>
  </si>
  <si>
    <t>Charlie</t>
  </si>
  <si>
    <t>Dartois</t>
  </si>
  <si>
    <t>Joyce</t>
  </si>
  <si>
    <t>fournier</t>
  </si>
  <si>
    <t>philomene</t>
  </si>
  <si>
    <t>Girard Madon</t>
  </si>
  <si>
    <t>Manon</t>
  </si>
  <si>
    <t>Jiguet</t>
  </si>
  <si>
    <t>Elise</t>
  </si>
  <si>
    <t>KEMBELLEC</t>
  </si>
  <si>
    <t>Candice</t>
  </si>
  <si>
    <t>L’Orphelin</t>
  </si>
  <si>
    <t>PRELLE</t>
  </si>
  <si>
    <t>MALENA</t>
  </si>
  <si>
    <t>PULISCI</t>
  </si>
  <si>
    <t>ELENA</t>
  </si>
  <si>
    <t>Rimailho</t>
  </si>
  <si>
    <t>Naïlé</t>
  </si>
  <si>
    <t>Sibué</t>
  </si>
  <si>
    <t>Emy</t>
  </si>
  <si>
    <t>PAVIET</t>
  </si>
  <si>
    <t>BSN</t>
  </si>
  <si>
    <t>MOLES-LOPEZ</t>
  </si>
  <si>
    <t>Juliette</t>
  </si>
  <si>
    <t>LEMAIRE</t>
  </si>
  <si>
    <t>Coline</t>
  </si>
  <si>
    <t>CANTEGREL</t>
  </si>
  <si>
    <t>Alice</t>
  </si>
  <si>
    <t>PILLET</t>
  </si>
  <si>
    <t>Lili</t>
  </si>
  <si>
    <t>LACCHIA</t>
  </si>
  <si>
    <t>Livia</t>
  </si>
  <si>
    <t>BAILLON</t>
  </si>
  <si>
    <t>BOURLAND</t>
  </si>
  <si>
    <t>Rose</t>
  </si>
  <si>
    <t>CN Revard</t>
  </si>
  <si>
    <t>Delon</t>
  </si>
  <si>
    <t>Agathe</t>
  </si>
  <si>
    <t xml:space="preserve">Amblard </t>
  </si>
  <si>
    <t>Lilou</t>
  </si>
  <si>
    <t>Mosser</t>
  </si>
  <si>
    <t>Lison</t>
  </si>
  <si>
    <t xml:space="preserve">Genet </t>
  </si>
  <si>
    <t>Catégorie U10G</t>
  </si>
  <si>
    <t>Abadie</t>
  </si>
  <si>
    <t>Mae</t>
  </si>
  <si>
    <t>Male</t>
  </si>
  <si>
    <t>Belkhir caliste</t>
  </si>
  <si>
    <t>Leopold</t>
  </si>
  <si>
    <t>BONNARDEL</t>
  </si>
  <si>
    <t>Alban</t>
  </si>
  <si>
    <t>BOULLEAU</t>
  </si>
  <si>
    <t>JULES</t>
  </si>
  <si>
    <t>Cardosa</t>
  </si>
  <si>
    <t>Evan</t>
  </si>
  <si>
    <t>Charlin</t>
  </si>
  <si>
    <t>Gauthier</t>
  </si>
  <si>
    <t>Clier</t>
  </si>
  <si>
    <t>Raphaël</t>
  </si>
  <si>
    <t>Coux</t>
  </si>
  <si>
    <t>Alexis</t>
  </si>
  <si>
    <t>demonte</t>
  </si>
  <si>
    <t>tom</t>
  </si>
  <si>
    <t>Denis</t>
  </si>
  <si>
    <t>Nathan</t>
  </si>
  <si>
    <t>Domenget</t>
  </si>
  <si>
    <t>Gaspard</t>
  </si>
  <si>
    <t>Favier praderio</t>
  </si>
  <si>
    <t>Theo</t>
  </si>
  <si>
    <t>GEORGES</t>
  </si>
  <si>
    <t>HUGO</t>
  </si>
  <si>
    <t>HUBERT</t>
  </si>
  <si>
    <t>Mathis</t>
  </si>
  <si>
    <t>Mangeot</t>
  </si>
  <si>
    <t>Manao</t>
  </si>
  <si>
    <t>Travers</t>
  </si>
  <si>
    <t>Antoine</t>
  </si>
  <si>
    <t>Trisorio</t>
  </si>
  <si>
    <t>Maëlo</t>
  </si>
  <si>
    <t>VERNAY</t>
  </si>
  <si>
    <t>Simon</t>
  </si>
  <si>
    <t>Gabriel</t>
  </si>
  <si>
    <t>PORCHERON</t>
  </si>
  <si>
    <t>Andréas</t>
  </si>
  <si>
    <t>ALSBERGHE</t>
  </si>
  <si>
    <t>Lenny</t>
  </si>
  <si>
    <t>BODIGUEL</t>
  </si>
  <si>
    <t>Noah</t>
  </si>
  <si>
    <t>Maé</t>
  </si>
  <si>
    <t>PUZENAT</t>
  </si>
  <si>
    <t>Léon</t>
  </si>
  <si>
    <t>AGNOLI</t>
  </si>
  <si>
    <t>Timéo</t>
  </si>
  <si>
    <t>GIORGIONE</t>
  </si>
  <si>
    <t>Maël</t>
  </si>
  <si>
    <t xml:space="preserve">BOUVIER </t>
  </si>
  <si>
    <t>Thomas</t>
  </si>
  <si>
    <t xml:space="preserve">Gautron </t>
  </si>
  <si>
    <t>Alexi</t>
  </si>
  <si>
    <t>Infanti</t>
  </si>
  <si>
    <t>Neil</t>
  </si>
  <si>
    <t>Hugo</t>
  </si>
  <si>
    <t>Moisson</t>
  </si>
  <si>
    <t>Martin</t>
  </si>
  <si>
    <t>Journet</t>
  </si>
  <si>
    <t xml:space="preserve">Thomas </t>
  </si>
  <si>
    <t>Vermeulen</t>
  </si>
  <si>
    <t>Gabin</t>
  </si>
  <si>
    <t>GINET</t>
  </si>
  <si>
    <t>Constant</t>
  </si>
  <si>
    <t xml:space="preserve">Alexis </t>
  </si>
  <si>
    <t>BUGAUD</t>
  </si>
  <si>
    <t>Milo</t>
  </si>
  <si>
    <t>Blanchet</t>
  </si>
  <si>
    <t>Lucien</t>
  </si>
  <si>
    <t>Marceau</t>
  </si>
  <si>
    <t>BOT</t>
  </si>
  <si>
    <t>Laélia</t>
  </si>
  <si>
    <t>BOYER</t>
  </si>
  <si>
    <t>Hanaé</t>
  </si>
  <si>
    <t>CLOQUIE</t>
  </si>
  <si>
    <t>COSME</t>
  </si>
  <si>
    <t>Noéline</t>
  </si>
  <si>
    <t>Dupraz</t>
  </si>
  <si>
    <t>Millie-Jeanne</t>
  </si>
  <si>
    <t>GORRY</t>
  </si>
  <si>
    <t>Romane</t>
  </si>
  <si>
    <t>GRIS</t>
  </si>
  <si>
    <t>Maxim</t>
  </si>
  <si>
    <t>Klos</t>
  </si>
  <si>
    <t>Metge</t>
  </si>
  <si>
    <t>Eliot</t>
  </si>
  <si>
    <t>Puaud</t>
  </si>
  <si>
    <t>Maxime</t>
  </si>
  <si>
    <t>Tullier</t>
  </si>
  <si>
    <t>Tia</t>
  </si>
  <si>
    <t>Léandro</t>
  </si>
  <si>
    <t xml:space="preserve">SALOT-PONTET </t>
  </si>
  <si>
    <t>Maïwenn</t>
  </si>
  <si>
    <t>Adèle</t>
  </si>
  <si>
    <t>PETIOT</t>
  </si>
  <si>
    <t>Titouane</t>
  </si>
  <si>
    <t>Chloé</t>
  </si>
  <si>
    <t>Juvenet</t>
  </si>
  <si>
    <t>Capucine</t>
  </si>
  <si>
    <t>BEAUQUIS</t>
  </si>
  <si>
    <t>Margaux</t>
  </si>
  <si>
    <t>GUIBOREL</t>
  </si>
  <si>
    <t>Leo</t>
  </si>
  <si>
    <t>Lilian</t>
  </si>
  <si>
    <t>Catégorie U11G</t>
  </si>
  <si>
    <t>Catégorie U11F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</si>
</sst>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20"/>
      <name val="Comic Sans MS"/>
      <family val="4"/>
    </font>
    <font>
      <sz val="14"/>
      <name val="Comic Sans MS"/>
      <family val="4"/>
    </font>
    <font>
      <b/>
      <u/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u/>
      <sz val="8"/>
      <color rgb="FF0000FF"/>
      <name val="Arial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">
    <xf numFmtId="0" fontId="0" fillId="0" borderId="0"/>
    <xf numFmtId="0" fontId="7" fillId="0" borderId="0"/>
    <xf numFmtId="0" fontId="10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" fillId="0" borderId="0"/>
    <xf numFmtId="0" fontId="10" fillId="0" borderId="0"/>
    <xf numFmtId="0" fontId="12" fillId="0" borderId="0"/>
    <xf numFmtId="0" fontId="8" fillId="0" borderId="2" applyNumberFormat="0" applyFill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1" fontId="6" fillId="4" borderId="0" xfId="0" applyNumberFormat="1" applyFont="1" applyFill="1" applyAlignment="1">
      <alignment horizontal="center" vertical="center"/>
    </xf>
    <xf numFmtId="0" fontId="8" fillId="3" borderId="0" xfId="1" applyFont="1" applyFill="1" applyAlignment="1" applyProtection="1">
      <alignment horizontal="center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1" fontId="7" fillId="0" borderId="0" xfId="1" applyNumberFormat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0" fillId="6" borderId="0" xfId="0" applyFill="1"/>
    <xf numFmtId="0" fontId="4" fillId="0" borderId="0" xfId="2" applyFont="1" applyAlignment="1">
      <alignment horizontal="center"/>
    </xf>
    <xf numFmtId="0" fontId="10" fillId="0" borderId="0" xfId="2"/>
    <xf numFmtId="0" fontId="10" fillId="0" borderId="0" xfId="2" applyAlignment="1">
      <alignment horizontal="center"/>
    </xf>
    <xf numFmtId="0" fontId="6" fillId="0" borderId="0" xfId="2" applyFont="1" applyAlignment="1">
      <alignment horizontal="center"/>
    </xf>
    <xf numFmtId="1" fontId="3" fillId="0" borderId="0" xfId="2" applyNumberFormat="1" applyFont="1" applyAlignment="1">
      <alignment horizontal="center"/>
    </xf>
    <xf numFmtId="0" fontId="6" fillId="3" borderId="0" xfId="2" applyFont="1" applyFill="1" applyAlignment="1">
      <alignment horizontal="center"/>
    </xf>
    <xf numFmtId="0" fontId="2" fillId="0" borderId="0" xfId="2" applyFont="1" applyAlignment="1">
      <alignment horizontal="center"/>
    </xf>
    <xf numFmtId="1" fontId="6" fillId="0" borderId="0" xfId="2" applyNumberFormat="1" applyFont="1" applyAlignment="1">
      <alignment horizontal="center" vertical="center"/>
    </xf>
    <xf numFmtId="1" fontId="6" fillId="4" borderId="0" xfId="2" applyNumberFormat="1" applyFont="1" applyFill="1" applyAlignment="1">
      <alignment horizontal="center" vertical="center"/>
    </xf>
    <xf numFmtId="1" fontId="3" fillId="4" borderId="0" xfId="2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center"/>
    </xf>
    <xf numFmtId="0" fontId="9" fillId="5" borderId="1" xfId="2" applyFont="1" applyFill="1" applyBorder="1" applyAlignment="1" applyProtection="1">
      <alignment horizontal="center"/>
      <protection locked="0"/>
    </xf>
    <xf numFmtId="0" fontId="8" fillId="3" borderId="0" xfId="1" quotePrefix="1" applyFont="1" applyFill="1" applyAlignment="1" applyProtection="1">
      <alignment horizontal="center"/>
      <protection locked="0"/>
    </xf>
    <xf numFmtId="0" fontId="9" fillId="5" borderId="0" xfId="10" applyFont="1" applyFill="1" applyAlignment="1" applyProtection="1">
      <alignment horizontal="center"/>
      <protection locked="0"/>
    </xf>
    <xf numFmtId="0" fontId="3" fillId="2" borderId="1" xfId="10" applyFont="1" applyFill="1" applyBorder="1" applyAlignment="1" applyProtection="1">
      <alignment horizontal="center"/>
      <protection locked="0"/>
    </xf>
    <xf numFmtId="0" fontId="5" fillId="2" borderId="0" xfId="10" applyFont="1" applyFill="1" applyAlignment="1">
      <alignment horizontal="center"/>
    </xf>
    <xf numFmtId="0" fontId="4" fillId="0" borderId="0" xfId="10" applyFont="1" applyAlignment="1">
      <alignment horizontal="center"/>
    </xf>
    <xf numFmtId="0" fontId="10" fillId="0" borderId="0" xfId="10"/>
    <xf numFmtId="0" fontId="10" fillId="0" borderId="0" xfId="10" applyAlignment="1">
      <alignment horizontal="center"/>
    </xf>
    <xf numFmtId="0" fontId="6" fillId="0" borderId="0" xfId="10" applyFont="1" applyAlignment="1">
      <alignment horizontal="center"/>
    </xf>
    <xf numFmtId="1" fontId="3" fillId="0" borderId="0" xfId="10" applyNumberFormat="1" applyFont="1" applyAlignment="1">
      <alignment horizontal="center"/>
    </xf>
    <xf numFmtId="0" fontId="6" fillId="3" borderId="0" xfId="10" applyFont="1" applyFill="1" applyAlignment="1">
      <alignment horizontal="center"/>
    </xf>
    <xf numFmtId="0" fontId="2" fillId="0" borderId="0" xfId="10" applyFont="1" applyAlignment="1">
      <alignment horizontal="center"/>
    </xf>
    <xf numFmtId="1" fontId="6" fillId="0" borderId="0" xfId="10" applyNumberFormat="1" applyFont="1" applyAlignment="1">
      <alignment horizontal="center" vertical="center"/>
    </xf>
    <xf numFmtId="1" fontId="6" fillId="4" borderId="0" xfId="10" applyNumberFormat="1" applyFont="1" applyFill="1" applyAlignment="1">
      <alignment horizontal="center" vertical="center"/>
    </xf>
    <xf numFmtId="1" fontId="3" fillId="4" borderId="0" xfId="10" applyNumberFormat="1" applyFont="1" applyFill="1" applyAlignment="1">
      <alignment horizontal="center" vertical="center"/>
    </xf>
    <xf numFmtId="0" fontId="3" fillId="2" borderId="0" xfId="10" applyFont="1" applyFill="1" applyAlignment="1" applyProtection="1">
      <alignment horizontal="center"/>
      <protection locked="0"/>
    </xf>
    <xf numFmtId="0" fontId="9" fillId="5" borderId="1" xfId="1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2" applyFont="1" applyAlignment="1">
      <alignment horizontal="center"/>
    </xf>
    <xf numFmtId="0" fontId="5" fillId="2" borderId="0" xfId="2" applyFont="1" applyFill="1" applyAlignment="1">
      <alignment horizontal="center"/>
    </xf>
    <xf numFmtId="0" fontId="4" fillId="0" borderId="0" xfId="10" applyFont="1" applyAlignment="1">
      <alignment horizontal="center"/>
    </xf>
    <xf numFmtId="0" fontId="5" fillId="2" borderId="0" xfId="10" applyFont="1" applyFill="1" applyAlignment="1">
      <alignment horizontal="center"/>
    </xf>
  </cellXfs>
  <cellStyles count="13">
    <cellStyle name="Accent1 2" xfId="3" xr:uid="{E31418CD-2CCC-488C-81E9-0567E9F03D03}"/>
    <cellStyle name="Accent2 2" xfId="4" xr:uid="{FAE419AE-E613-4FA8-81A3-4BACA49641B1}"/>
    <cellStyle name="Accent3 2" xfId="5" xr:uid="{C788E84D-1D51-4641-A1D9-FFA9806A28FF}"/>
    <cellStyle name="Accent4 2" xfId="6" xr:uid="{04736808-2C59-410E-A97F-596BD1603E74}"/>
    <cellStyle name="Accent5 2" xfId="7" xr:uid="{7DCF9877-419A-496C-AB1E-72C720842302}"/>
    <cellStyle name="Accent6 2" xfId="8" xr:uid="{0FA180C0-BF08-4DEC-B5CB-0E4413DA93C4}"/>
    <cellStyle name="Excel Built-in Normal" xfId="1" xr:uid="{15C2505B-E1C1-499B-8DF9-7FFE2BB0FB96}"/>
    <cellStyle name="Normal" xfId="0" builtinId="0"/>
    <cellStyle name="Normal 2" xfId="9" xr:uid="{943465B1-4395-4438-8D00-DADCF22074CA}"/>
    <cellStyle name="Normal 3" xfId="10" xr:uid="{3C79FCAB-199E-413E-8B16-39FDB092E7BD}"/>
    <cellStyle name="Normal 4" xfId="2" xr:uid="{182A9D72-3E53-45C0-9833-7D32F6B30E23}"/>
    <cellStyle name="TableStyleLight1" xfId="11" xr:uid="{B3ED3A9B-F243-40C6-8607-FD00F71934B0}"/>
    <cellStyle name="Total 2" xfId="12" xr:uid="{1E9E8F6D-C407-4FBD-A544-F04B8A3205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iwe\Downloads\U8G%20(1).xls" TargetMode="External"/><Relationship Id="rId1" Type="http://schemas.openxmlformats.org/officeDocument/2006/relationships/externalLinkPath" Target="file:///C:\Users\maiwe\Downloads\U8G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iwe\Downloads\U8F%20(1).xls" TargetMode="External"/><Relationship Id="rId1" Type="http://schemas.openxmlformats.org/officeDocument/2006/relationships/externalLinkPath" Target="file:///C:\Users\maiwe\Downloads\U8F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barême"/>
      <sheetName val="liste inscrits"/>
      <sheetName val="SPRINT COURT"/>
      <sheetName val="BOARDER"/>
      <sheetName val="SAUT"/>
      <sheetName val="MASS START"/>
      <sheetName val="BIATHLON"/>
      <sheetName val="CLASST FINAL"/>
    </sheetNames>
    <sheetDataSet>
      <sheetData sheetId="0" refreshError="1"/>
      <sheetData sheetId="1" refreshError="1"/>
      <sheetData sheetId="2">
        <row r="4">
          <cell r="A4">
            <v>101</v>
          </cell>
          <cell r="B4" t="str">
            <v>Avanzo</v>
          </cell>
          <cell r="C4" t="str">
            <v>Marcus</v>
          </cell>
          <cell r="D4" t="str">
            <v>Male</v>
          </cell>
          <cell r="E4">
            <v>2015</v>
          </cell>
          <cell r="F4" t="str">
            <v>CSF</v>
          </cell>
        </row>
        <row r="5">
          <cell r="A5">
            <v>102</v>
          </cell>
          <cell r="B5" t="str">
            <v>Bac-David</v>
          </cell>
          <cell r="C5" t="str">
            <v>Nathanael</v>
          </cell>
          <cell r="D5" t="str">
            <v>Male</v>
          </cell>
          <cell r="E5">
            <v>2015</v>
          </cell>
          <cell r="F5" t="str">
            <v>CSF</v>
          </cell>
        </row>
        <row r="6">
          <cell r="A6">
            <v>103</v>
          </cell>
          <cell r="B6" t="str">
            <v>Barouillet</v>
          </cell>
          <cell r="C6" t="str">
            <v>Maxime</v>
          </cell>
          <cell r="D6" t="str">
            <v>Male</v>
          </cell>
          <cell r="E6">
            <v>2015</v>
          </cell>
          <cell r="F6" t="str">
            <v>CSF</v>
          </cell>
        </row>
        <row r="7">
          <cell r="A7">
            <v>104</v>
          </cell>
          <cell r="B7" t="str">
            <v>GEORGES</v>
          </cell>
          <cell r="C7" t="str">
            <v>Timothée</v>
          </cell>
          <cell r="D7" t="str">
            <v>Male</v>
          </cell>
          <cell r="E7">
            <v>2016</v>
          </cell>
          <cell r="F7" t="str">
            <v>CSF</v>
          </cell>
        </row>
        <row r="8">
          <cell r="A8">
            <v>105</v>
          </cell>
          <cell r="B8" t="str">
            <v>Huré</v>
          </cell>
          <cell r="C8" t="str">
            <v>Timothée</v>
          </cell>
          <cell r="D8" t="str">
            <v>Male</v>
          </cell>
          <cell r="E8">
            <v>2015</v>
          </cell>
          <cell r="F8" t="str">
            <v>CSF</v>
          </cell>
        </row>
        <row r="9">
          <cell r="A9">
            <v>106</v>
          </cell>
          <cell r="B9" t="str">
            <v>L’Orphelin</v>
          </cell>
          <cell r="C9" t="str">
            <v>Simon</v>
          </cell>
          <cell r="D9" t="str">
            <v>Male</v>
          </cell>
          <cell r="E9">
            <v>2017</v>
          </cell>
          <cell r="F9" t="str">
            <v>CSF</v>
          </cell>
        </row>
        <row r="10">
          <cell r="A10">
            <v>107</v>
          </cell>
          <cell r="B10" t="str">
            <v>LAMBOLEY</v>
          </cell>
          <cell r="C10" t="str">
            <v>Gabin</v>
          </cell>
          <cell r="D10" t="str">
            <v>Male</v>
          </cell>
          <cell r="E10">
            <v>2016</v>
          </cell>
          <cell r="F10" t="str">
            <v>CSF</v>
          </cell>
        </row>
        <row r="11">
          <cell r="A11">
            <v>108</v>
          </cell>
          <cell r="B11" t="str">
            <v>Marsat</v>
          </cell>
          <cell r="C11" t="str">
            <v>Elisio</v>
          </cell>
          <cell r="D11" t="str">
            <v>Male</v>
          </cell>
          <cell r="E11">
            <v>2015</v>
          </cell>
          <cell r="F11" t="str">
            <v>CSF</v>
          </cell>
        </row>
        <row r="12">
          <cell r="A12">
            <v>109</v>
          </cell>
          <cell r="B12" t="str">
            <v>Ponson</v>
          </cell>
          <cell r="C12" t="str">
            <v>Augustin</v>
          </cell>
          <cell r="D12" t="str">
            <v>Male</v>
          </cell>
          <cell r="E12">
            <v>2016</v>
          </cell>
          <cell r="F12" t="str">
            <v>CSF</v>
          </cell>
        </row>
        <row r="13">
          <cell r="A13">
            <v>110</v>
          </cell>
          <cell r="B13" t="str">
            <v>PUAUD</v>
          </cell>
          <cell r="C13" t="str">
            <v>Thomas</v>
          </cell>
          <cell r="D13" t="str">
            <v>Male</v>
          </cell>
          <cell r="E13">
            <v>2015</v>
          </cell>
          <cell r="F13" t="str">
            <v>CSF</v>
          </cell>
        </row>
        <row r="14">
          <cell r="A14">
            <v>111</v>
          </cell>
          <cell r="B14" t="str">
            <v>PULISCI</v>
          </cell>
          <cell r="C14" t="str">
            <v>AURELIEN</v>
          </cell>
          <cell r="D14" t="str">
            <v>Male</v>
          </cell>
          <cell r="E14">
            <v>2015</v>
          </cell>
          <cell r="F14" t="str">
            <v>CSF</v>
          </cell>
        </row>
        <row r="15">
          <cell r="A15">
            <v>112</v>
          </cell>
          <cell r="B15" t="str">
            <v>Sibué</v>
          </cell>
          <cell r="C15" t="str">
            <v>Sacha</v>
          </cell>
          <cell r="D15" t="str">
            <v>Male</v>
          </cell>
          <cell r="E15">
            <v>2015</v>
          </cell>
          <cell r="F15" t="str">
            <v>CSF</v>
          </cell>
        </row>
        <row r="16">
          <cell r="A16">
            <v>113</v>
          </cell>
          <cell r="B16" t="str">
            <v>Trisorio</v>
          </cell>
          <cell r="C16" t="str">
            <v>Luigi</v>
          </cell>
          <cell r="D16" t="str">
            <v>Male</v>
          </cell>
          <cell r="E16">
            <v>2015</v>
          </cell>
          <cell r="F16" t="str">
            <v>CSF</v>
          </cell>
        </row>
        <row r="17">
          <cell r="A17">
            <v>114</v>
          </cell>
          <cell r="B17" t="str">
            <v>BUFFET</v>
          </cell>
          <cell r="C17" t="str">
            <v>Louis</v>
          </cell>
          <cell r="D17" t="str">
            <v>Male</v>
          </cell>
          <cell r="E17">
            <v>2015</v>
          </cell>
          <cell r="F17" t="str">
            <v>BSN</v>
          </cell>
        </row>
        <row r="18">
          <cell r="A18">
            <v>115</v>
          </cell>
          <cell r="B18" t="str">
            <v>CAMPAS</v>
          </cell>
          <cell r="C18" t="str">
            <v xml:space="preserve">Célestin </v>
          </cell>
          <cell r="D18" t="str">
            <v>Male</v>
          </cell>
          <cell r="E18">
            <v>2016</v>
          </cell>
          <cell r="F18" t="str">
            <v>BSN</v>
          </cell>
        </row>
        <row r="19">
          <cell r="A19">
            <v>116</v>
          </cell>
          <cell r="B19" t="str">
            <v>PRATT-GODEFROY</v>
          </cell>
          <cell r="C19" t="str">
            <v>Simon</v>
          </cell>
          <cell r="D19" t="str">
            <v>Male</v>
          </cell>
          <cell r="E19">
            <v>2016</v>
          </cell>
          <cell r="F19" t="str">
            <v>BSN</v>
          </cell>
        </row>
        <row r="20">
          <cell r="A20">
            <v>117</v>
          </cell>
          <cell r="B20" t="str">
            <v>DURAND</v>
          </cell>
          <cell r="C20" t="str">
            <v>Victor</v>
          </cell>
          <cell r="D20" t="str">
            <v>Male</v>
          </cell>
          <cell r="E20">
            <v>2016</v>
          </cell>
          <cell r="F20" t="str">
            <v>BSN</v>
          </cell>
        </row>
        <row r="21">
          <cell r="A21">
            <v>118</v>
          </cell>
          <cell r="B21" t="str">
            <v xml:space="preserve">Fournier </v>
          </cell>
          <cell r="C21" t="str">
            <v xml:space="preserve">Célian </v>
          </cell>
          <cell r="D21" t="str">
            <v>Male</v>
          </cell>
          <cell r="E21">
            <v>2015</v>
          </cell>
          <cell r="F21" t="str">
            <v>CN Revard</v>
          </cell>
        </row>
        <row r="22">
          <cell r="A22">
            <v>119</v>
          </cell>
          <cell r="B22" t="str">
            <v xml:space="preserve">Genet </v>
          </cell>
          <cell r="C22" t="str">
            <v>Théo</v>
          </cell>
          <cell r="D22" t="str">
            <v>Male</v>
          </cell>
          <cell r="E22">
            <v>2015</v>
          </cell>
          <cell r="F22" t="str">
            <v>CN Revard</v>
          </cell>
        </row>
      </sheetData>
      <sheetData sheetId="3">
        <row r="15">
          <cell r="B15">
            <v>101</v>
          </cell>
          <cell r="C15" t="str">
            <v>Avanzo</v>
          </cell>
          <cell r="D15" t="str">
            <v>Marcus</v>
          </cell>
          <cell r="E15" t="str">
            <v>Male</v>
          </cell>
          <cell r="F15">
            <v>2015</v>
          </cell>
          <cell r="G15" t="str">
            <v>CSF</v>
          </cell>
          <cell r="H15">
            <v>9.9700000000000006</v>
          </cell>
          <cell r="J15">
            <v>9.9700000000000006</v>
          </cell>
          <cell r="K15">
            <v>65</v>
          </cell>
        </row>
        <row r="16">
          <cell r="B16">
            <v>102</v>
          </cell>
          <cell r="C16" t="str">
            <v>Bac-David</v>
          </cell>
          <cell r="D16" t="str">
            <v>Nathanael</v>
          </cell>
          <cell r="E16" t="str">
            <v>Male</v>
          </cell>
          <cell r="F16">
            <v>2015</v>
          </cell>
          <cell r="G16" t="str">
            <v>CSF</v>
          </cell>
          <cell r="H16">
            <v>10.24</v>
          </cell>
          <cell r="J16">
            <v>10.24</v>
          </cell>
          <cell r="K16">
            <v>55</v>
          </cell>
        </row>
        <row r="17">
          <cell r="B17">
            <v>103</v>
          </cell>
          <cell r="C17" t="str">
            <v>Barouillet</v>
          </cell>
          <cell r="D17" t="str">
            <v>Maxime</v>
          </cell>
          <cell r="E17" t="str">
            <v>Male</v>
          </cell>
          <cell r="F17">
            <v>2015</v>
          </cell>
          <cell r="G17" t="str">
            <v>CSF</v>
          </cell>
          <cell r="H17">
            <v>7.99</v>
          </cell>
          <cell r="J17">
            <v>7.99</v>
          </cell>
          <cell r="K17">
            <v>100</v>
          </cell>
        </row>
        <row r="18">
          <cell r="B18">
            <v>104</v>
          </cell>
          <cell r="C18" t="str">
            <v>GEORGES</v>
          </cell>
          <cell r="D18" t="str">
            <v>Timothée</v>
          </cell>
          <cell r="E18" t="str">
            <v>Male</v>
          </cell>
          <cell r="F18">
            <v>2016</v>
          </cell>
          <cell r="G18" t="str">
            <v>CSF</v>
          </cell>
          <cell r="H18">
            <v>11.9</v>
          </cell>
          <cell r="J18">
            <v>11.9</v>
          </cell>
          <cell r="K18">
            <v>42</v>
          </cell>
        </row>
        <row r="19">
          <cell r="B19">
            <v>105</v>
          </cell>
          <cell r="C19" t="str">
            <v>Huré</v>
          </cell>
          <cell r="D19" t="str">
            <v>Timothée</v>
          </cell>
          <cell r="E19" t="str">
            <v>Male</v>
          </cell>
          <cell r="F19">
            <v>2015</v>
          </cell>
          <cell r="G19" t="str">
            <v>CSF</v>
          </cell>
          <cell r="H19">
            <v>11.28</v>
          </cell>
          <cell r="J19">
            <v>11.28</v>
          </cell>
          <cell r="K19">
            <v>46</v>
          </cell>
        </row>
        <row r="20">
          <cell r="B20">
            <v>106</v>
          </cell>
          <cell r="C20" t="str">
            <v>L’Orphelin</v>
          </cell>
          <cell r="D20" t="str">
            <v>Simon</v>
          </cell>
          <cell r="E20" t="str">
            <v>Male</v>
          </cell>
          <cell r="F20">
            <v>2017</v>
          </cell>
          <cell r="G20" t="str">
            <v>CSF</v>
          </cell>
          <cell r="H20">
            <v>12.54</v>
          </cell>
          <cell r="J20">
            <v>12.54</v>
          </cell>
          <cell r="K20">
            <v>40</v>
          </cell>
        </row>
        <row r="21">
          <cell r="B21">
            <v>107</v>
          </cell>
          <cell r="C21" t="str">
            <v>LAMBOLEY</v>
          </cell>
          <cell r="D21" t="str">
            <v>Gabin</v>
          </cell>
          <cell r="E21" t="str">
            <v>Male</v>
          </cell>
          <cell r="F21">
            <v>2016</v>
          </cell>
          <cell r="G21" t="str">
            <v>CSF</v>
          </cell>
          <cell r="H21">
            <v>8.9700000000000006</v>
          </cell>
          <cell r="J21">
            <v>8.9700000000000006</v>
          </cell>
          <cell r="K21">
            <v>95</v>
          </cell>
        </row>
        <row r="22">
          <cell r="B22">
            <v>108</v>
          </cell>
          <cell r="C22" t="str">
            <v>Marsat</v>
          </cell>
          <cell r="D22" t="str">
            <v>Elisio</v>
          </cell>
          <cell r="E22" t="str">
            <v>Male</v>
          </cell>
          <cell r="F22">
            <v>2015</v>
          </cell>
          <cell r="G22" t="str">
            <v>CSF</v>
          </cell>
          <cell r="H22">
            <v>10.46</v>
          </cell>
          <cell r="J22">
            <v>10.46</v>
          </cell>
          <cell r="K22">
            <v>50</v>
          </cell>
        </row>
        <row r="23">
          <cell r="B23">
            <v>109</v>
          </cell>
          <cell r="C23" t="str">
            <v>Ponson</v>
          </cell>
          <cell r="D23" t="str">
            <v>Augustin</v>
          </cell>
          <cell r="E23" t="str">
            <v>Male</v>
          </cell>
          <cell r="F23">
            <v>2016</v>
          </cell>
          <cell r="G23" t="str">
            <v>CSF</v>
          </cell>
          <cell r="H23">
            <v>11.82</v>
          </cell>
          <cell r="J23">
            <v>11.82</v>
          </cell>
          <cell r="K23">
            <v>44</v>
          </cell>
        </row>
        <row r="24">
          <cell r="B24">
            <v>110</v>
          </cell>
          <cell r="C24" t="str">
            <v>PUAUD</v>
          </cell>
          <cell r="D24" t="str">
            <v>Thomas</v>
          </cell>
          <cell r="E24" t="str">
            <v>Male</v>
          </cell>
          <cell r="F24">
            <v>2015</v>
          </cell>
          <cell r="G24" t="str">
            <v>CSF</v>
          </cell>
          <cell r="H24">
            <v>10.17</v>
          </cell>
          <cell r="J24">
            <v>10.17</v>
          </cell>
          <cell r="K24">
            <v>60</v>
          </cell>
        </row>
        <row r="25">
          <cell r="B25">
            <v>111</v>
          </cell>
          <cell r="C25" t="str">
            <v>PULISCI</v>
          </cell>
          <cell r="D25" t="str">
            <v>AURELIEN</v>
          </cell>
          <cell r="E25" t="str">
            <v>Male</v>
          </cell>
          <cell r="F25">
            <v>2015</v>
          </cell>
          <cell r="G25" t="str">
            <v>CSF</v>
          </cell>
          <cell r="H25">
            <v>9.83</v>
          </cell>
          <cell r="J25">
            <v>9.83</v>
          </cell>
          <cell r="K25">
            <v>75</v>
          </cell>
        </row>
        <row r="26">
          <cell r="B26">
            <v>112</v>
          </cell>
          <cell r="C26" t="str">
            <v>Sibué</v>
          </cell>
          <cell r="D26" t="str">
            <v>Sacha</v>
          </cell>
          <cell r="E26" t="str">
            <v>Male</v>
          </cell>
          <cell r="F26">
            <v>2015</v>
          </cell>
          <cell r="G26" t="str">
            <v>CSF</v>
          </cell>
          <cell r="H26">
            <v>9.9</v>
          </cell>
          <cell r="J26">
            <v>9.9</v>
          </cell>
          <cell r="K26">
            <v>70</v>
          </cell>
        </row>
        <row r="27">
          <cell r="B27">
            <v>113</v>
          </cell>
          <cell r="C27" t="str">
            <v>Trisorio</v>
          </cell>
          <cell r="D27" t="str">
            <v>Luigi</v>
          </cell>
          <cell r="E27" t="str">
            <v>Male</v>
          </cell>
          <cell r="F27">
            <v>2015</v>
          </cell>
          <cell r="G27" t="str">
            <v>CSF</v>
          </cell>
          <cell r="H27">
            <v>9.0399999999999991</v>
          </cell>
          <cell r="J27">
            <v>9.0399999999999991</v>
          </cell>
          <cell r="K27">
            <v>90</v>
          </cell>
        </row>
        <row r="28">
          <cell r="B28">
            <v>114</v>
          </cell>
          <cell r="C28" t="str">
            <v>BUFFET</v>
          </cell>
          <cell r="D28" t="str">
            <v>Louis</v>
          </cell>
          <cell r="E28" t="str">
            <v>Male</v>
          </cell>
          <cell r="F28">
            <v>2015</v>
          </cell>
          <cell r="G28" t="str">
            <v>BSN</v>
          </cell>
          <cell r="H28">
            <v>11.19</v>
          </cell>
          <cell r="J28">
            <v>11.19</v>
          </cell>
          <cell r="K28">
            <v>48</v>
          </cell>
        </row>
        <row r="29">
          <cell r="B29">
            <v>115</v>
          </cell>
          <cell r="C29" t="str">
            <v>CAMPAS</v>
          </cell>
          <cell r="D29" t="str">
            <v xml:space="preserve">Célestin </v>
          </cell>
          <cell r="E29" t="str">
            <v>Male</v>
          </cell>
          <cell r="F29">
            <v>2016</v>
          </cell>
          <cell r="G29" t="str">
            <v>BSN</v>
          </cell>
          <cell r="H29">
            <v>1000</v>
          </cell>
          <cell r="J29">
            <v>1000</v>
          </cell>
          <cell r="K29">
            <v>36</v>
          </cell>
        </row>
        <row r="30">
          <cell r="B30">
            <v>116</v>
          </cell>
          <cell r="C30" t="str">
            <v>PRATT-GODEFROY</v>
          </cell>
          <cell r="D30" t="str">
            <v>Simon</v>
          </cell>
          <cell r="E30" t="str">
            <v>Male</v>
          </cell>
          <cell r="F30">
            <v>2016</v>
          </cell>
          <cell r="G30" t="str">
            <v>BSN</v>
          </cell>
          <cell r="H30">
            <v>12.79</v>
          </cell>
          <cell r="J30">
            <v>12.79</v>
          </cell>
          <cell r="K30">
            <v>38</v>
          </cell>
        </row>
        <row r="31">
          <cell r="B31">
            <v>117</v>
          </cell>
          <cell r="C31" t="str">
            <v>DURAND</v>
          </cell>
          <cell r="D31" t="str">
            <v>Victor</v>
          </cell>
          <cell r="E31" t="str">
            <v>Male</v>
          </cell>
          <cell r="F31">
            <v>2016</v>
          </cell>
          <cell r="G31" t="str">
            <v>BSN</v>
          </cell>
          <cell r="H31">
            <v>1000</v>
          </cell>
          <cell r="J31">
            <v>1000</v>
          </cell>
          <cell r="K31">
            <v>36</v>
          </cell>
        </row>
        <row r="32">
          <cell r="B32">
            <v>118</v>
          </cell>
          <cell r="C32" t="str">
            <v xml:space="preserve">Fournier </v>
          </cell>
          <cell r="D32" t="str">
            <v xml:space="preserve">Célian </v>
          </cell>
          <cell r="E32" t="str">
            <v>Male</v>
          </cell>
          <cell r="F32">
            <v>2015</v>
          </cell>
          <cell r="G32" t="str">
            <v>CN Revard</v>
          </cell>
          <cell r="H32">
            <v>9.23</v>
          </cell>
          <cell r="J32">
            <v>9.23</v>
          </cell>
          <cell r="K32">
            <v>85</v>
          </cell>
        </row>
        <row r="33">
          <cell r="B33">
            <v>119</v>
          </cell>
          <cell r="C33" t="str">
            <v xml:space="preserve">Genet </v>
          </cell>
          <cell r="D33" t="str">
            <v>Théo</v>
          </cell>
          <cell r="E33" t="str">
            <v>Male</v>
          </cell>
          <cell r="F33">
            <v>2015</v>
          </cell>
          <cell r="G33" t="str">
            <v>CN Revard</v>
          </cell>
          <cell r="H33">
            <v>9.74</v>
          </cell>
          <cell r="J33">
            <v>9.74</v>
          </cell>
          <cell r="K33">
            <v>80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>
            <v>1000</v>
          </cell>
          <cell r="J34">
            <v>1000</v>
          </cell>
          <cell r="K34">
            <v>36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>
            <v>1000</v>
          </cell>
          <cell r="J35">
            <v>1000</v>
          </cell>
          <cell r="K35">
            <v>36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>
            <v>1000</v>
          </cell>
          <cell r="J36">
            <v>1000</v>
          </cell>
          <cell r="K36">
            <v>36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>
            <v>1000</v>
          </cell>
          <cell r="J37">
            <v>1000</v>
          </cell>
          <cell r="K37">
            <v>36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>
            <v>1000</v>
          </cell>
          <cell r="J38">
            <v>1000</v>
          </cell>
          <cell r="K38">
            <v>36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>
            <v>1000</v>
          </cell>
          <cell r="J39">
            <v>1000</v>
          </cell>
          <cell r="K39">
            <v>36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>
            <v>1000</v>
          </cell>
          <cell r="J40">
            <v>1000</v>
          </cell>
          <cell r="K40">
            <v>36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>
            <v>1000</v>
          </cell>
          <cell r="J41">
            <v>1000</v>
          </cell>
          <cell r="K41">
            <v>36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>
            <v>1000</v>
          </cell>
          <cell r="J42">
            <v>1000</v>
          </cell>
          <cell r="K42">
            <v>36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>
            <v>1000</v>
          </cell>
          <cell r="J43">
            <v>1000</v>
          </cell>
          <cell r="K43">
            <v>36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>
            <v>1000</v>
          </cell>
          <cell r="J44">
            <v>1000</v>
          </cell>
          <cell r="K44">
            <v>36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>
            <v>1000</v>
          </cell>
          <cell r="J45">
            <v>1000</v>
          </cell>
          <cell r="K45">
            <v>36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>
            <v>1000</v>
          </cell>
          <cell r="J46">
            <v>1000</v>
          </cell>
          <cell r="K46">
            <v>36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>
            <v>1000</v>
          </cell>
          <cell r="J47">
            <v>1000</v>
          </cell>
          <cell r="K47">
            <v>36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>
            <v>1000</v>
          </cell>
          <cell r="J48">
            <v>1000</v>
          </cell>
          <cell r="K48">
            <v>36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>
            <v>1000</v>
          </cell>
          <cell r="J49">
            <v>1000</v>
          </cell>
          <cell r="K49">
            <v>36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>
            <v>1000</v>
          </cell>
          <cell r="J50">
            <v>1000</v>
          </cell>
          <cell r="K50">
            <v>36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>
            <v>1000</v>
          </cell>
          <cell r="J51">
            <v>1000</v>
          </cell>
          <cell r="K51">
            <v>36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>
            <v>1000</v>
          </cell>
          <cell r="J52">
            <v>1000</v>
          </cell>
          <cell r="K52">
            <v>36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>
            <v>1000</v>
          </cell>
          <cell r="J53">
            <v>1000</v>
          </cell>
          <cell r="K53">
            <v>36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>
            <v>1000</v>
          </cell>
          <cell r="J54">
            <v>1000</v>
          </cell>
          <cell r="K54">
            <v>36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>
            <v>1000</v>
          </cell>
          <cell r="J55">
            <v>1000</v>
          </cell>
          <cell r="K55">
            <v>36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>
            <v>1000</v>
          </cell>
          <cell r="J56">
            <v>1000</v>
          </cell>
          <cell r="K56">
            <v>36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>
            <v>1000</v>
          </cell>
          <cell r="J57">
            <v>1000</v>
          </cell>
          <cell r="K57">
            <v>36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>
            <v>1000</v>
          </cell>
          <cell r="J58">
            <v>1000</v>
          </cell>
          <cell r="K58">
            <v>36</v>
          </cell>
        </row>
        <row r="59"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H59">
            <v>1000</v>
          </cell>
          <cell r="J59">
            <v>1000</v>
          </cell>
          <cell r="K59">
            <v>36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>
            <v>1000</v>
          </cell>
          <cell r="J60">
            <v>1000</v>
          </cell>
          <cell r="K60">
            <v>36</v>
          </cell>
        </row>
        <row r="61"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>
            <v>1000</v>
          </cell>
          <cell r="J61">
            <v>1000</v>
          </cell>
          <cell r="K61">
            <v>36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>
            <v>1000</v>
          </cell>
          <cell r="J62">
            <v>1000</v>
          </cell>
          <cell r="K62">
            <v>36</v>
          </cell>
        </row>
        <row r="63"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>
            <v>1000</v>
          </cell>
          <cell r="J63">
            <v>1000</v>
          </cell>
          <cell r="K63">
            <v>36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>
            <v>1000</v>
          </cell>
          <cell r="J64">
            <v>1000</v>
          </cell>
          <cell r="K64">
            <v>36</v>
          </cell>
        </row>
        <row r="65"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H65">
            <v>1000</v>
          </cell>
          <cell r="J65">
            <v>1000</v>
          </cell>
          <cell r="K65">
            <v>36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>
            <v>1000</v>
          </cell>
          <cell r="J66">
            <v>1000</v>
          </cell>
          <cell r="K66">
            <v>36</v>
          </cell>
        </row>
        <row r="67"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H67">
            <v>1000</v>
          </cell>
          <cell r="J67">
            <v>1000</v>
          </cell>
          <cell r="K67">
            <v>36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>
            <v>1000</v>
          </cell>
          <cell r="J68">
            <v>1000</v>
          </cell>
          <cell r="K68">
            <v>36</v>
          </cell>
        </row>
        <row r="69"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H69">
            <v>1000</v>
          </cell>
          <cell r="J69">
            <v>1000</v>
          </cell>
          <cell r="K69">
            <v>36</v>
          </cell>
        </row>
        <row r="70"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H70">
            <v>1000</v>
          </cell>
          <cell r="J70">
            <v>1000</v>
          </cell>
          <cell r="K70">
            <v>36</v>
          </cell>
        </row>
        <row r="71"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>
            <v>1000</v>
          </cell>
          <cell r="J71">
            <v>1000</v>
          </cell>
          <cell r="K71">
            <v>36</v>
          </cell>
        </row>
        <row r="72"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>
            <v>1000</v>
          </cell>
          <cell r="J72">
            <v>1000</v>
          </cell>
          <cell r="K72">
            <v>36</v>
          </cell>
        </row>
        <row r="73"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>
            <v>1000</v>
          </cell>
          <cell r="J73">
            <v>1000</v>
          </cell>
          <cell r="K73">
            <v>36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>
            <v>1000</v>
          </cell>
          <cell r="J74">
            <v>1000</v>
          </cell>
          <cell r="K74">
            <v>36</v>
          </cell>
        </row>
      </sheetData>
      <sheetData sheetId="4">
        <row r="15">
          <cell r="B15">
            <v>101</v>
          </cell>
          <cell r="C15" t="str">
            <v>Avanzo</v>
          </cell>
          <cell r="D15" t="str">
            <v>Marcus</v>
          </cell>
          <cell r="E15" t="str">
            <v>Male</v>
          </cell>
          <cell r="F15">
            <v>2015</v>
          </cell>
          <cell r="G15" t="str">
            <v>CSF</v>
          </cell>
          <cell r="H15">
            <v>3.8275462962962963E-2</v>
          </cell>
          <cell r="I15">
            <v>85</v>
          </cell>
        </row>
        <row r="16">
          <cell r="B16">
            <v>102</v>
          </cell>
          <cell r="C16" t="str">
            <v>Bac-David</v>
          </cell>
          <cell r="D16" t="str">
            <v>Nathanael</v>
          </cell>
          <cell r="E16" t="str">
            <v>Male</v>
          </cell>
          <cell r="F16">
            <v>2015</v>
          </cell>
          <cell r="G16" t="str">
            <v>CSF</v>
          </cell>
          <cell r="H16">
            <v>4.5902777777777772E-2</v>
          </cell>
          <cell r="I16">
            <v>60</v>
          </cell>
        </row>
        <row r="17">
          <cell r="B17">
            <v>103</v>
          </cell>
          <cell r="C17" t="str">
            <v>Barouillet</v>
          </cell>
          <cell r="D17" t="str">
            <v>Maxime</v>
          </cell>
          <cell r="E17" t="str">
            <v>Male</v>
          </cell>
          <cell r="F17">
            <v>2015</v>
          </cell>
          <cell r="G17" t="str">
            <v>CSF</v>
          </cell>
          <cell r="H17">
            <v>3.4745370370370371E-2</v>
          </cell>
          <cell r="I17">
            <v>100</v>
          </cell>
        </row>
        <row r="18">
          <cell r="B18">
            <v>104</v>
          </cell>
          <cell r="C18" t="str">
            <v>GEORGES</v>
          </cell>
          <cell r="D18" t="str">
            <v>Timothée</v>
          </cell>
          <cell r="E18" t="str">
            <v>Male</v>
          </cell>
          <cell r="F18">
            <v>2016</v>
          </cell>
          <cell r="G18" t="str">
            <v>CSF</v>
          </cell>
          <cell r="H18">
            <v>6.2546296296296294E-2</v>
          </cell>
          <cell r="I18">
            <v>40</v>
          </cell>
        </row>
        <row r="19">
          <cell r="B19">
            <v>105</v>
          </cell>
          <cell r="C19" t="str">
            <v>Huré</v>
          </cell>
          <cell r="D19" t="str">
            <v>Timothée</v>
          </cell>
          <cell r="E19" t="str">
            <v>Male</v>
          </cell>
          <cell r="F19">
            <v>2015</v>
          </cell>
          <cell r="G19" t="str">
            <v>CSF</v>
          </cell>
          <cell r="H19">
            <v>5.2800925925925925E-2</v>
          </cell>
          <cell r="I19">
            <v>48</v>
          </cell>
        </row>
        <row r="20">
          <cell r="B20">
            <v>106</v>
          </cell>
          <cell r="C20" t="str">
            <v>L’Orphelin</v>
          </cell>
          <cell r="D20" t="str">
            <v>Simon</v>
          </cell>
          <cell r="E20" t="str">
            <v>Male</v>
          </cell>
          <cell r="F20">
            <v>2017</v>
          </cell>
          <cell r="G20" t="str">
            <v>CSF</v>
          </cell>
          <cell r="H20">
            <v>6.1192129629629631E-2</v>
          </cell>
          <cell r="I20">
            <v>42</v>
          </cell>
        </row>
        <row r="21">
          <cell r="B21">
            <v>107</v>
          </cell>
          <cell r="C21" t="str">
            <v>LAMBOLEY</v>
          </cell>
          <cell r="D21" t="str">
            <v>Gabin</v>
          </cell>
          <cell r="E21" t="str">
            <v>Male</v>
          </cell>
          <cell r="F21">
            <v>2016</v>
          </cell>
          <cell r="G21" t="str">
            <v>CSF</v>
          </cell>
          <cell r="H21">
            <v>3.9629629629629633E-2</v>
          </cell>
          <cell r="I21">
            <v>75</v>
          </cell>
        </row>
        <row r="22">
          <cell r="B22">
            <v>108</v>
          </cell>
          <cell r="C22" t="str">
            <v>Marsat</v>
          </cell>
          <cell r="D22" t="str">
            <v>Elisio</v>
          </cell>
          <cell r="E22" t="str">
            <v>Male</v>
          </cell>
          <cell r="F22">
            <v>2015</v>
          </cell>
          <cell r="G22" t="str">
            <v>CSF</v>
          </cell>
          <cell r="H22">
            <v>4.7303240740740743E-2</v>
          </cell>
          <cell r="I22">
            <v>50</v>
          </cell>
        </row>
        <row r="23">
          <cell r="B23">
            <v>109</v>
          </cell>
          <cell r="C23" t="str">
            <v>Ponson</v>
          </cell>
          <cell r="D23" t="str">
            <v>Augustin</v>
          </cell>
          <cell r="E23" t="str">
            <v>Male</v>
          </cell>
          <cell r="F23">
            <v>2016</v>
          </cell>
          <cell r="G23" t="str">
            <v>CSF</v>
          </cell>
          <cell r="H23">
            <v>5.6319444444444443E-2</v>
          </cell>
          <cell r="I23">
            <v>44</v>
          </cell>
        </row>
        <row r="24">
          <cell r="B24">
            <v>110</v>
          </cell>
          <cell r="C24" t="str">
            <v>PUAUD</v>
          </cell>
          <cell r="D24" t="str">
            <v>Thomas</v>
          </cell>
          <cell r="E24" t="str">
            <v>Male</v>
          </cell>
          <cell r="F24">
            <v>2015</v>
          </cell>
          <cell r="G24" t="str">
            <v>CSF</v>
          </cell>
          <cell r="H24">
            <v>4.1701388888888885E-2</v>
          </cell>
          <cell r="I24">
            <v>70</v>
          </cell>
        </row>
        <row r="25">
          <cell r="B25">
            <v>111</v>
          </cell>
          <cell r="C25" t="str">
            <v>PULISCI</v>
          </cell>
          <cell r="D25" t="str">
            <v>AURELIEN</v>
          </cell>
          <cell r="E25" t="str">
            <v>Male</v>
          </cell>
          <cell r="F25">
            <v>2015</v>
          </cell>
          <cell r="G25" t="str">
            <v>CSF</v>
          </cell>
          <cell r="H25">
            <v>4.2465277777777775E-2</v>
          </cell>
          <cell r="I25">
            <v>65</v>
          </cell>
        </row>
        <row r="26">
          <cell r="B26">
            <v>112</v>
          </cell>
          <cell r="C26" t="str">
            <v>Sibué</v>
          </cell>
          <cell r="D26" t="str">
            <v>Sacha</v>
          </cell>
          <cell r="E26" t="str">
            <v>Male</v>
          </cell>
          <cell r="F26">
            <v>2015</v>
          </cell>
          <cell r="G26" t="str">
            <v>CSF</v>
          </cell>
          <cell r="H26">
            <v>3.6851851851851851E-2</v>
          </cell>
          <cell r="I26">
            <v>90</v>
          </cell>
        </row>
        <row r="27">
          <cell r="B27">
            <v>113</v>
          </cell>
          <cell r="C27" t="str">
            <v>Trisorio</v>
          </cell>
          <cell r="D27" t="str">
            <v>Luigi</v>
          </cell>
          <cell r="E27" t="str">
            <v>Male</v>
          </cell>
          <cell r="F27">
            <v>2015</v>
          </cell>
          <cell r="G27" t="str">
            <v>CSF</v>
          </cell>
          <cell r="H27">
            <v>3.8958333333333338E-2</v>
          </cell>
          <cell r="I27">
            <v>80</v>
          </cell>
        </row>
        <row r="28">
          <cell r="B28">
            <v>114</v>
          </cell>
          <cell r="C28" t="str">
            <v>BUFFET</v>
          </cell>
          <cell r="D28" t="str">
            <v>Louis</v>
          </cell>
          <cell r="E28" t="str">
            <v>Male</v>
          </cell>
          <cell r="F28">
            <v>2015</v>
          </cell>
          <cell r="G28" t="str">
            <v>BSN</v>
          </cell>
          <cell r="H28">
            <v>5.2847222222222219E-2</v>
          </cell>
          <cell r="I28">
            <v>46</v>
          </cell>
        </row>
        <row r="29">
          <cell r="B29">
            <v>115</v>
          </cell>
          <cell r="C29" t="str">
            <v>CAMPAS</v>
          </cell>
          <cell r="D29" t="str">
            <v xml:space="preserve">Célestin </v>
          </cell>
          <cell r="E29" t="str">
            <v>Male</v>
          </cell>
          <cell r="F29">
            <v>2016</v>
          </cell>
          <cell r="G29" t="str">
            <v>BSN</v>
          </cell>
          <cell r="H29">
            <v>0.41666666666666669</v>
          </cell>
          <cell r="I29">
            <v>36</v>
          </cell>
        </row>
        <row r="30">
          <cell r="B30">
            <v>116</v>
          </cell>
          <cell r="C30" t="str">
            <v>PRATT-GODEFROY</v>
          </cell>
          <cell r="D30" t="str">
            <v>Simon</v>
          </cell>
          <cell r="E30" t="str">
            <v>Male</v>
          </cell>
          <cell r="F30">
            <v>2016</v>
          </cell>
          <cell r="G30" t="str">
            <v>BSN</v>
          </cell>
          <cell r="H30">
            <v>8.8888888888888892E-2</v>
          </cell>
          <cell r="I30">
            <v>38</v>
          </cell>
        </row>
        <row r="31">
          <cell r="B31">
            <v>117</v>
          </cell>
          <cell r="C31" t="str">
            <v>DURAND</v>
          </cell>
          <cell r="D31" t="str">
            <v>Victor</v>
          </cell>
          <cell r="E31" t="str">
            <v>Male</v>
          </cell>
          <cell r="F31">
            <v>2016</v>
          </cell>
          <cell r="G31" t="str">
            <v>BSN</v>
          </cell>
          <cell r="H31">
            <v>0.41666666666666669</v>
          </cell>
          <cell r="I31">
            <v>36</v>
          </cell>
        </row>
        <row r="32">
          <cell r="B32">
            <v>118</v>
          </cell>
          <cell r="C32" t="str">
            <v xml:space="preserve">Fournier </v>
          </cell>
          <cell r="D32" t="str">
            <v xml:space="preserve">Célian </v>
          </cell>
          <cell r="E32" t="str">
            <v>Male</v>
          </cell>
          <cell r="F32">
            <v>2015</v>
          </cell>
          <cell r="G32" t="str">
            <v>CN Revard</v>
          </cell>
          <cell r="H32">
            <v>3.6215277777777777E-2</v>
          </cell>
          <cell r="I32">
            <v>95</v>
          </cell>
        </row>
        <row r="33">
          <cell r="B33">
            <v>119</v>
          </cell>
          <cell r="C33" t="str">
            <v xml:space="preserve">Genet </v>
          </cell>
          <cell r="D33" t="str">
            <v>Théo</v>
          </cell>
          <cell r="E33" t="str">
            <v>Male</v>
          </cell>
          <cell r="F33">
            <v>2015</v>
          </cell>
          <cell r="G33" t="str">
            <v>CN Revard</v>
          </cell>
          <cell r="H33">
            <v>4.6539351851851853E-2</v>
          </cell>
          <cell r="I33">
            <v>55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I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I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I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I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I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I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I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I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I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I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I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I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I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I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I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I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I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I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I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I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I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I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I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I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I58" t="e">
            <v>#N/A</v>
          </cell>
        </row>
        <row r="59"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I59" t="e">
            <v>#N/A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I60" t="e">
            <v>#N/A</v>
          </cell>
        </row>
        <row r="61"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I61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I62" t="e">
            <v>#N/A</v>
          </cell>
        </row>
        <row r="63"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I63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I64" t="e">
            <v>#N/A</v>
          </cell>
        </row>
        <row r="65"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I65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I66" t="e">
            <v>#N/A</v>
          </cell>
        </row>
        <row r="67"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I67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I68" t="e">
            <v>#N/A</v>
          </cell>
        </row>
        <row r="69"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I69" t="e">
            <v>#N/A</v>
          </cell>
        </row>
        <row r="70"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I70" t="e">
            <v>#N/A</v>
          </cell>
        </row>
        <row r="71"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I71" t="e">
            <v>#N/A</v>
          </cell>
        </row>
        <row r="72"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I72" t="e">
            <v>#N/A</v>
          </cell>
        </row>
        <row r="73"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I73" t="e">
            <v>#N/A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I74" t="e">
            <v>#N/A</v>
          </cell>
        </row>
      </sheetData>
      <sheetData sheetId="5">
        <row r="15">
          <cell r="B15">
            <v>101</v>
          </cell>
          <cell r="C15" t="str">
            <v>Avanzo</v>
          </cell>
          <cell r="D15" t="str">
            <v>Marcus</v>
          </cell>
          <cell r="E15" t="str">
            <v>Male</v>
          </cell>
          <cell r="F15">
            <v>2015</v>
          </cell>
          <cell r="G15" t="str">
            <v>CSF</v>
          </cell>
          <cell r="H15">
            <v>80</v>
          </cell>
        </row>
        <row r="16">
          <cell r="B16">
            <v>102</v>
          </cell>
          <cell r="C16" t="str">
            <v>Bac-David</v>
          </cell>
          <cell r="D16" t="str">
            <v>Nathanael</v>
          </cell>
          <cell r="E16" t="str">
            <v>Male</v>
          </cell>
          <cell r="F16">
            <v>2015</v>
          </cell>
          <cell r="G16" t="str">
            <v>CSF</v>
          </cell>
          <cell r="H16">
            <v>20</v>
          </cell>
        </row>
        <row r="17">
          <cell r="B17">
            <v>103</v>
          </cell>
          <cell r="C17" t="str">
            <v>Barouillet</v>
          </cell>
          <cell r="D17" t="str">
            <v>Maxime</v>
          </cell>
          <cell r="E17" t="str">
            <v>Male</v>
          </cell>
          <cell r="F17">
            <v>2015</v>
          </cell>
          <cell r="G17" t="str">
            <v>CSF</v>
          </cell>
          <cell r="H17">
            <v>60</v>
          </cell>
        </row>
        <row r="18">
          <cell r="B18">
            <v>104</v>
          </cell>
          <cell r="C18" t="str">
            <v>GEORGES</v>
          </cell>
          <cell r="D18" t="str">
            <v>Timothée</v>
          </cell>
          <cell r="E18" t="str">
            <v>Male</v>
          </cell>
          <cell r="F18">
            <v>2016</v>
          </cell>
          <cell r="G18" t="str">
            <v>CSF</v>
          </cell>
          <cell r="H18">
            <v>30</v>
          </cell>
        </row>
        <row r="19">
          <cell r="B19">
            <v>105</v>
          </cell>
          <cell r="C19" t="str">
            <v>Huré</v>
          </cell>
          <cell r="D19" t="str">
            <v>Timothée</v>
          </cell>
          <cell r="E19" t="str">
            <v>Male</v>
          </cell>
          <cell r="F19">
            <v>2015</v>
          </cell>
          <cell r="G19" t="str">
            <v>CSF</v>
          </cell>
          <cell r="H19">
            <v>60</v>
          </cell>
        </row>
        <row r="20">
          <cell r="B20">
            <v>106</v>
          </cell>
          <cell r="C20" t="str">
            <v>L’Orphelin</v>
          </cell>
          <cell r="D20" t="str">
            <v>Simon</v>
          </cell>
          <cell r="E20" t="str">
            <v>Male</v>
          </cell>
          <cell r="F20">
            <v>2017</v>
          </cell>
          <cell r="G20" t="str">
            <v>CSF</v>
          </cell>
          <cell r="H20">
            <v>50</v>
          </cell>
        </row>
        <row r="21">
          <cell r="B21">
            <v>107</v>
          </cell>
          <cell r="C21" t="str">
            <v>LAMBOLEY</v>
          </cell>
          <cell r="D21" t="str">
            <v>Gabin</v>
          </cell>
          <cell r="E21" t="str">
            <v>Male</v>
          </cell>
          <cell r="F21">
            <v>2016</v>
          </cell>
          <cell r="G21" t="str">
            <v>CSF</v>
          </cell>
          <cell r="H21">
            <v>80</v>
          </cell>
        </row>
        <row r="22">
          <cell r="B22">
            <v>108</v>
          </cell>
          <cell r="C22" t="str">
            <v>Marsat</v>
          </cell>
          <cell r="D22" t="str">
            <v>Elisio</v>
          </cell>
          <cell r="E22" t="str">
            <v>Male</v>
          </cell>
          <cell r="F22">
            <v>2015</v>
          </cell>
          <cell r="G22" t="str">
            <v>CSF</v>
          </cell>
          <cell r="H22">
            <v>20</v>
          </cell>
        </row>
        <row r="23">
          <cell r="B23">
            <v>109</v>
          </cell>
          <cell r="C23" t="str">
            <v>Ponson</v>
          </cell>
          <cell r="D23" t="str">
            <v>Augustin</v>
          </cell>
          <cell r="E23" t="str">
            <v>Male</v>
          </cell>
          <cell r="F23">
            <v>2016</v>
          </cell>
          <cell r="G23" t="str">
            <v>CSF</v>
          </cell>
          <cell r="H23">
            <v>20</v>
          </cell>
        </row>
        <row r="24">
          <cell r="B24">
            <v>110</v>
          </cell>
          <cell r="C24" t="str">
            <v>PUAUD</v>
          </cell>
          <cell r="D24" t="str">
            <v>Thomas</v>
          </cell>
          <cell r="E24" t="str">
            <v>Male</v>
          </cell>
          <cell r="F24">
            <v>2015</v>
          </cell>
          <cell r="G24" t="str">
            <v>CSF</v>
          </cell>
          <cell r="H24">
            <v>60</v>
          </cell>
        </row>
        <row r="25">
          <cell r="B25">
            <v>111</v>
          </cell>
          <cell r="C25" t="str">
            <v>PULISCI</v>
          </cell>
          <cell r="D25" t="str">
            <v>AURELIEN</v>
          </cell>
          <cell r="E25" t="str">
            <v>Male</v>
          </cell>
          <cell r="F25">
            <v>2015</v>
          </cell>
          <cell r="G25" t="str">
            <v>CSF</v>
          </cell>
          <cell r="H25">
            <v>80</v>
          </cell>
        </row>
        <row r="26">
          <cell r="B26">
            <v>112</v>
          </cell>
          <cell r="C26" t="str">
            <v>Sibué</v>
          </cell>
          <cell r="D26" t="str">
            <v>Sacha</v>
          </cell>
          <cell r="E26" t="str">
            <v>Male</v>
          </cell>
          <cell r="F26">
            <v>2015</v>
          </cell>
          <cell r="G26" t="str">
            <v>CSF</v>
          </cell>
          <cell r="H26">
            <v>60</v>
          </cell>
        </row>
        <row r="27">
          <cell r="B27">
            <v>113</v>
          </cell>
          <cell r="C27" t="str">
            <v>Trisorio</v>
          </cell>
          <cell r="D27" t="str">
            <v>Luigi</v>
          </cell>
          <cell r="E27" t="str">
            <v>Male</v>
          </cell>
          <cell r="F27">
            <v>2015</v>
          </cell>
          <cell r="G27" t="str">
            <v>CSF</v>
          </cell>
          <cell r="H27">
            <v>40</v>
          </cell>
        </row>
        <row r="28">
          <cell r="B28">
            <v>114</v>
          </cell>
          <cell r="C28" t="str">
            <v>BUFFET</v>
          </cell>
          <cell r="D28" t="str">
            <v>Louis</v>
          </cell>
          <cell r="E28" t="str">
            <v>Male</v>
          </cell>
          <cell r="F28">
            <v>2015</v>
          </cell>
          <cell r="G28" t="str">
            <v>BSN</v>
          </cell>
          <cell r="H28">
            <v>40</v>
          </cell>
        </row>
        <row r="29">
          <cell r="B29">
            <v>115</v>
          </cell>
          <cell r="C29" t="str">
            <v>CAMPAS</v>
          </cell>
          <cell r="D29" t="str">
            <v xml:space="preserve">Célestin </v>
          </cell>
          <cell r="E29" t="str">
            <v>Male</v>
          </cell>
          <cell r="F29">
            <v>2016</v>
          </cell>
          <cell r="G29" t="str">
            <v>BSN</v>
          </cell>
          <cell r="H29">
            <v>0</v>
          </cell>
        </row>
        <row r="30">
          <cell r="B30">
            <v>116</v>
          </cell>
          <cell r="C30" t="str">
            <v>PRATT-GODEFROY</v>
          </cell>
          <cell r="D30" t="str">
            <v>Simon</v>
          </cell>
          <cell r="E30" t="str">
            <v>Male</v>
          </cell>
          <cell r="F30">
            <v>2016</v>
          </cell>
          <cell r="G30" t="str">
            <v>BSN</v>
          </cell>
          <cell r="H30">
            <v>0</v>
          </cell>
        </row>
        <row r="31">
          <cell r="B31">
            <v>117</v>
          </cell>
          <cell r="C31" t="str">
            <v>DURAND</v>
          </cell>
          <cell r="D31" t="str">
            <v>Victor</v>
          </cell>
          <cell r="E31" t="str">
            <v>Male</v>
          </cell>
          <cell r="F31">
            <v>2016</v>
          </cell>
          <cell r="G31" t="str">
            <v>BSN</v>
          </cell>
          <cell r="H31">
            <v>0</v>
          </cell>
        </row>
        <row r="32">
          <cell r="B32">
            <v>118</v>
          </cell>
          <cell r="C32" t="str">
            <v xml:space="preserve">Fournier </v>
          </cell>
          <cell r="D32" t="str">
            <v xml:space="preserve">Célian </v>
          </cell>
          <cell r="E32" t="str">
            <v>Male</v>
          </cell>
          <cell r="F32">
            <v>2015</v>
          </cell>
          <cell r="G32" t="str">
            <v>CN Revard</v>
          </cell>
          <cell r="H32">
            <v>80</v>
          </cell>
        </row>
        <row r="33">
          <cell r="B33">
            <v>119</v>
          </cell>
          <cell r="C33" t="str">
            <v xml:space="preserve">Genet </v>
          </cell>
          <cell r="D33" t="str">
            <v>Théo</v>
          </cell>
          <cell r="E33" t="str">
            <v>Male</v>
          </cell>
          <cell r="F33">
            <v>2015</v>
          </cell>
          <cell r="G33" t="str">
            <v>CN Revard</v>
          </cell>
          <cell r="H33">
            <v>30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</row>
        <row r="59"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</row>
        <row r="61"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</row>
        <row r="63"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</row>
        <row r="65"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</row>
        <row r="67"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</row>
        <row r="69"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</row>
        <row r="70"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</row>
        <row r="71"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</row>
        <row r="72"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</row>
        <row r="73"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</row>
      </sheetData>
      <sheetData sheetId="6">
        <row r="15">
          <cell r="B15">
            <v>101</v>
          </cell>
          <cell r="C15" t="str">
            <v>Avanzo</v>
          </cell>
          <cell r="D15" t="str">
            <v>Marcus</v>
          </cell>
          <cell r="E15" t="str">
            <v>Male</v>
          </cell>
          <cell r="F15">
            <v>2015</v>
          </cell>
          <cell r="G15" t="str">
            <v>CSF</v>
          </cell>
          <cell r="H15">
            <v>65</v>
          </cell>
        </row>
        <row r="16">
          <cell r="B16">
            <v>102</v>
          </cell>
          <cell r="C16" t="str">
            <v>Bac-David</v>
          </cell>
          <cell r="D16" t="str">
            <v>Nathanael</v>
          </cell>
          <cell r="E16" t="str">
            <v>Male</v>
          </cell>
          <cell r="F16">
            <v>2015</v>
          </cell>
          <cell r="G16" t="str">
            <v>CSF</v>
          </cell>
          <cell r="H16">
            <v>46</v>
          </cell>
        </row>
        <row r="17">
          <cell r="B17">
            <v>103</v>
          </cell>
          <cell r="C17" t="str">
            <v>Barouillet</v>
          </cell>
          <cell r="D17" t="str">
            <v>Maxime</v>
          </cell>
          <cell r="E17" t="str">
            <v>Male</v>
          </cell>
          <cell r="F17">
            <v>2015</v>
          </cell>
          <cell r="G17" t="str">
            <v>CSF</v>
          </cell>
          <cell r="H17">
            <v>95</v>
          </cell>
        </row>
        <row r="18">
          <cell r="B18">
            <v>104</v>
          </cell>
          <cell r="C18" t="str">
            <v>GEORGES</v>
          </cell>
          <cell r="D18" t="str">
            <v>Timothée</v>
          </cell>
          <cell r="E18" t="str">
            <v>Male</v>
          </cell>
          <cell r="F18">
            <v>2016</v>
          </cell>
          <cell r="G18" t="str">
            <v>CSF</v>
          </cell>
          <cell r="H18">
            <v>42</v>
          </cell>
        </row>
        <row r="19">
          <cell r="B19">
            <v>105</v>
          </cell>
          <cell r="C19" t="str">
            <v>Huré</v>
          </cell>
          <cell r="D19" t="str">
            <v>Timothée</v>
          </cell>
          <cell r="E19" t="str">
            <v>Male</v>
          </cell>
          <cell r="F19">
            <v>2015</v>
          </cell>
          <cell r="G19" t="str">
            <v>CSF</v>
          </cell>
          <cell r="H19">
            <v>50</v>
          </cell>
        </row>
        <row r="20">
          <cell r="B20">
            <v>106</v>
          </cell>
          <cell r="C20" t="str">
            <v>L’Orphelin</v>
          </cell>
          <cell r="D20" t="str">
            <v>Simon</v>
          </cell>
          <cell r="E20" t="str">
            <v>Male</v>
          </cell>
          <cell r="F20">
            <v>2017</v>
          </cell>
          <cell r="G20" t="str">
            <v>CSF</v>
          </cell>
          <cell r="H20">
            <v>44</v>
          </cell>
        </row>
        <row r="21">
          <cell r="B21">
            <v>107</v>
          </cell>
          <cell r="C21" t="str">
            <v>LAMBOLEY</v>
          </cell>
          <cell r="D21" t="str">
            <v>Gabin</v>
          </cell>
          <cell r="E21" t="str">
            <v>Male</v>
          </cell>
          <cell r="F21">
            <v>2016</v>
          </cell>
          <cell r="G21" t="str">
            <v>CSF</v>
          </cell>
          <cell r="H21">
            <v>85</v>
          </cell>
        </row>
        <row r="22">
          <cell r="B22">
            <v>108</v>
          </cell>
          <cell r="C22" t="str">
            <v>Marsat</v>
          </cell>
          <cell r="D22" t="str">
            <v>Elisio</v>
          </cell>
          <cell r="E22" t="str">
            <v>Male</v>
          </cell>
          <cell r="F22">
            <v>2015</v>
          </cell>
          <cell r="G22" t="str">
            <v>CSF</v>
          </cell>
          <cell r="H22">
            <v>75</v>
          </cell>
        </row>
        <row r="23">
          <cell r="B23">
            <v>109</v>
          </cell>
          <cell r="C23" t="str">
            <v>Ponson</v>
          </cell>
          <cell r="D23" t="str">
            <v>Augustin</v>
          </cell>
          <cell r="E23" t="str">
            <v>Male</v>
          </cell>
          <cell r="F23">
            <v>2016</v>
          </cell>
          <cell r="G23" t="str">
            <v>CSF</v>
          </cell>
          <cell r="H23">
            <v>40</v>
          </cell>
        </row>
        <row r="24">
          <cell r="B24">
            <v>110</v>
          </cell>
          <cell r="C24" t="str">
            <v>PUAUD</v>
          </cell>
          <cell r="D24" t="str">
            <v>Thomas</v>
          </cell>
          <cell r="E24" t="str">
            <v>Male</v>
          </cell>
          <cell r="F24">
            <v>2015</v>
          </cell>
          <cell r="G24" t="str">
            <v>CSF</v>
          </cell>
          <cell r="H24">
            <v>70</v>
          </cell>
        </row>
        <row r="25">
          <cell r="B25">
            <v>111</v>
          </cell>
          <cell r="C25" t="str">
            <v>PULISCI</v>
          </cell>
          <cell r="D25" t="str">
            <v>AURELIEN</v>
          </cell>
          <cell r="E25" t="str">
            <v>Male</v>
          </cell>
          <cell r="F25">
            <v>2015</v>
          </cell>
          <cell r="G25" t="str">
            <v>CSF</v>
          </cell>
          <cell r="H25">
            <v>80</v>
          </cell>
        </row>
        <row r="26">
          <cell r="B26">
            <v>112</v>
          </cell>
          <cell r="C26" t="str">
            <v>Sibué</v>
          </cell>
          <cell r="D26" t="str">
            <v>Sacha</v>
          </cell>
          <cell r="E26" t="str">
            <v>Male</v>
          </cell>
          <cell r="F26">
            <v>2015</v>
          </cell>
          <cell r="G26" t="str">
            <v>CSF</v>
          </cell>
          <cell r="H26">
            <v>60</v>
          </cell>
        </row>
        <row r="27">
          <cell r="B27">
            <v>113</v>
          </cell>
          <cell r="C27" t="str">
            <v>Trisorio</v>
          </cell>
          <cell r="D27" t="str">
            <v>Luigi</v>
          </cell>
          <cell r="E27" t="str">
            <v>Male</v>
          </cell>
          <cell r="F27">
            <v>2015</v>
          </cell>
          <cell r="G27" t="str">
            <v>CSF</v>
          </cell>
          <cell r="H27">
            <v>100</v>
          </cell>
        </row>
        <row r="28">
          <cell r="B28">
            <v>114</v>
          </cell>
          <cell r="C28" t="str">
            <v>BUFFET</v>
          </cell>
          <cell r="D28" t="str">
            <v>Louis</v>
          </cell>
          <cell r="E28" t="str">
            <v>Male</v>
          </cell>
          <cell r="F28">
            <v>2015</v>
          </cell>
          <cell r="G28" t="str">
            <v>BSN</v>
          </cell>
          <cell r="H28">
            <v>48</v>
          </cell>
        </row>
        <row r="29">
          <cell r="B29">
            <v>115</v>
          </cell>
          <cell r="C29" t="str">
            <v>CAMPAS</v>
          </cell>
          <cell r="D29" t="str">
            <v xml:space="preserve">Célestin </v>
          </cell>
          <cell r="E29" t="str">
            <v>Male</v>
          </cell>
          <cell r="F29">
            <v>2016</v>
          </cell>
          <cell r="G29" t="str">
            <v>BSN</v>
          </cell>
          <cell r="H29">
            <v>36</v>
          </cell>
        </row>
        <row r="30">
          <cell r="B30">
            <v>116</v>
          </cell>
          <cell r="C30" t="str">
            <v>PRATT-GODEFROY</v>
          </cell>
          <cell r="D30" t="str">
            <v>Simon</v>
          </cell>
          <cell r="E30" t="str">
            <v>Male</v>
          </cell>
          <cell r="F30">
            <v>2016</v>
          </cell>
          <cell r="G30" t="str">
            <v>BSN</v>
          </cell>
          <cell r="H30">
            <v>38</v>
          </cell>
        </row>
        <row r="31">
          <cell r="B31">
            <v>117</v>
          </cell>
          <cell r="C31" t="str">
            <v>DURAND</v>
          </cell>
          <cell r="D31" t="str">
            <v>Victor</v>
          </cell>
          <cell r="E31" t="str">
            <v>Male</v>
          </cell>
          <cell r="F31">
            <v>2016</v>
          </cell>
          <cell r="G31" t="str">
            <v>BSN</v>
          </cell>
          <cell r="H31">
            <v>34</v>
          </cell>
        </row>
        <row r="32">
          <cell r="B32">
            <v>118</v>
          </cell>
          <cell r="C32" t="str">
            <v xml:space="preserve">Fournier </v>
          </cell>
          <cell r="D32" t="str">
            <v xml:space="preserve">Célian </v>
          </cell>
          <cell r="E32" t="str">
            <v>Male</v>
          </cell>
          <cell r="F32">
            <v>2015</v>
          </cell>
          <cell r="G32" t="str">
            <v>CN Revard</v>
          </cell>
          <cell r="H32">
            <v>90</v>
          </cell>
        </row>
        <row r="33">
          <cell r="B33">
            <v>119</v>
          </cell>
          <cell r="C33" t="str">
            <v xml:space="preserve">Genet </v>
          </cell>
          <cell r="D33" t="str">
            <v>Théo</v>
          </cell>
          <cell r="E33" t="str">
            <v>Male</v>
          </cell>
          <cell r="F33">
            <v>2015</v>
          </cell>
          <cell r="G33" t="str">
            <v>CN Revard</v>
          </cell>
          <cell r="H33">
            <v>55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</row>
        <row r="59"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H59" t="e">
            <v>#N/A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1"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3"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5"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H65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7"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H67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69"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</row>
        <row r="70"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H70" t="e">
            <v>#N/A</v>
          </cell>
        </row>
        <row r="71"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</row>
        <row r="72"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</row>
        <row r="73"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</row>
      </sheetData>
      <sheetData sheetId="7">
        <row r="15">
          <cell r="B15">
            <v>101</v>
          </cell>
          <cell r="C15" t="str">
            <v>Avanzo</v>
          </cell>
          <cell r="D15" t="str">
            <v>Marcus</v>
          </cell>
          <cell r="E15" t="str">
            <v>Male</v>
          </cell>
          <cell r="F15">
            <v>2015</v>
          </cell>
          <cell r="G15" t="str">
            <v>CSF</v>
          </cell>
          <cell r="H15">
            <v>50</v>
          </cell>
        </row>
        <row r="16">
          <cell r="B16">
            <v>102</v>
          </cell>
          <cell r="C16" t="str">
            <v>Bac-David</v>
          </cell>
          <cell r="D16" t="str">
            <v>Nathanael</v>
          </cell>
          <cell r="E16" t="str">
            <v>Male</v>
          </cell>
          <cell r="F16">
            <v>2015</v>
          </cell>
          <cell r="G16" t="str">
            <v>CSF</v>
          </cell>
          <cell r="H16">
            <v>0</v>
          </cell>
        </row>
        <row r="17">
          <cell r="B17">
            <v>103</v>
          </cell>
          <cell r="C17" t="str">
            <v>Barouillet</v>
          </cell>
          <cell r="D17" t="str">
            <v>Maxime</v>
          </cell>
          <cell r="E17" t="str">
            <v>Male</v>
          </cell>
          <cell r="F17">
            <v>2015</v>
          </cell>
          <cell r="G17" t="str">
            <v>CSF</v>
          </cell>
          <cell r="H17">
            <v>30</v>
          </cell>
        </row>
        <row r="18">
          <cell r="B18">
            <v>104</v>
          </cell>
          <cell r="C18" t="str">
            <v>GEORGES</v>
          </cell>
          <cell r="D18" t="str">
            <v>Timothée</v>
          </cell>
          <cell r="E18" t="str">
            <v>Male</v>
          </cell>
          <cell r="F18">
            <v>2016</v>
          </cell>
          <cell r="G18" t="str">
            <v>CSF</v>
          </cell>
          <cell r="H18">
            <v>50</v>
          </cell>
        </row>
        <row r="19">
          <cell r="B19">
            <v>105</v>
          </cell>
          <cell r="C19" t="str">
            <v>Huré</v>
          </cell>
          <cell r="D19" t="str">
            <v>Timothée</v>
          </cell>
          <cell r="E19" t="str">
            <v>Male</v>
          </cell>
          <cell r="F19">
            <v>2015</v>
          </cell>
          <cell r="G19" t="str">
            <v>CSF</v>
          </cell>
          <cell r="H19">
            <v>10</v>
          </cell>
        </row>
        <row r="20">
          <cell r="B20">
            <v>106</v>
          </cell>
          <cell r="C20" t="str">
            <v>L’Orphelin</v>
          </cell>
          <cell r="D20" t="str">
            <v>Simon</v>
          </cell>
          <cell r="E20" t="str">
            <v>Male</v>
          </cell>
          <cell r="F20">
            <v>2017</v>
          </cell>
          <cell r="G20" t="str">
            <v>CSF</v>
          </cell>
          <cell r="H20">
            <v>0</v>
          </cell>
        </row>
        <row r="21">
          <cell r="B21">
            <v>107</v>
          </cell>
          <cell r="C21" t="str">
            <v>LAMBOLEY</v>
          </cell>
          <cell r="D21" t="str">
            <v>Gabin</v>
          </cell>
          <cell r="E21" t="str">
            <v>Male</v>
          </cell>
          <cell r="F21">
            <v>2016</v>
          </cell>
          <cell r="G21" t="str">
            <v>CSF</v>
          </cell>
          <cell r="H21">
            <v>20</v>
          </cell>
        </row>
        <row r="22">
          <cell r="B22">
            <v>108</v>
          </cell>
          <cell r="C22" t="str">
            <v>Marsat</v>
          </cell>
          <cell r="D22" t="str">
            <v>Elisio</v>
          </cell>
          <cell r="E22" t="str">
            <v>Male</v>
          </cell>
          <cell r="F22">
            <v>2015</v>
          </cell>
          <cell r="G22" t="str">
            <v>CSF</v>
          </cell>
          <cell r="H22">
            <v>50</v>
          </cell>
        </row>
        <row r="23">
          <cell r="B23">
            <v>109</v>
          </cell>
          <cell r="C23" t="str">
            <v>Ponson</v>
          </cell>
          <cell r="D23" t="str">
            <v>Augustin</v>
          </cell>
          <cell r="E23" t="str">
            <v>Male</v>
          </cell>
          <cell r="F23">
            <v>2016</v>
          </cell>
          <cell r="G23" t="str">
            <v>CSF</v>
          </cell>
          <cell r="H23">
            <v>0</v>
          </cell>
        </row>
        <row r="24">
          <cell r="B24">
            <v>110</v>
          </cell>
          <cell r="C24" t="str">
            <v>PUAUD</v>
          </cell>
          <cell r="D24" t="str">
            <v>Thomas</v>
          </cell>
          <cell r="E24" t="str">
            <v>Male</v>
          </cell>
          <cell r="F24">
            <v>2015</v>
          </cell>
          <cell r="G24" t="str">
            <v>CSF</v>
          </cell>
          <cell r="H24">
            <v>30</v>
          </cell>
        </row>
        <row r="25">
          <cell r="B25">
            <v>111</v>
          </cell>
          <cell r="C25" t="str">
            <v>PULISCI</v>
          </cell>
          <cell r="D25" t="str">
            <v>AURELIEN</v>
          </cell>
          <cell r="E25" t="str">
            <v>Male</v>
          </cell>
          <cell r="F25">
            <v>2015</v>
          </cell>
          <cell r="G25" t="str">
            <v>CSF</v>
          </cell>
          <cell r="H25">
            <v>50</v>
          </cell>
        </row>
        <row r="26">
          <cell r="B26">
            <v>112</v>
          </cell>
          <cell r="C26" t="str">
            <v>Sibué</v>
          </cell>
          <cell r="D26" t="str">
            <v>Sacha</v>
          </cell>
          <cell r="E26" t="str">
            <v>Male</v>
          </cell>
          <cell r="F26">
            <v>2015</v>
          </cell>
          <cell r="G26" t="str">
            <v>CSF</v>
          </cell>
          <cell r="H26">
            <v>10</v>
          </cell>
        </row>
        <row r="27">
          <cell r="B27">
            <v>113</v>
          </cell>
          <cell r="C27" t="str">
            <v>Trisorio</v>
          </cell>
          <cell r="D27" t="str">
            <v>Luigi</v>
          </cell>
          <cell r="E27" t="str">
            <v>Male</v>
          </cell>
          <cell r="F27">
            <v>2015</v>
          </cell>
          <cell r="G27" t="str">
            <v>CSF</v>
          </cell>
          <cell r="H27">
            <v>10</v>
          </cell>
        </row>
        <row r="28">
          <cell r="B28">
            <v>114</v>
          </cell>
          <cell r="C28" t="str">
            <v>BUFFET</v>
          </cell>
          <cell r="D28" t="str">
            <v>Louis</v>
          </cell>
          <cell r="E28" t="str">
            <v>Male</v>
          </cell>
          <cell r="F28">
            <v>2015</v>
          </cell>
          <cell r="G28" t="str">
            <v>BSN</v>
          </cell>
          <cell r="H28">
            <v>30</v>
          </cell>
        </row>
        <row r="29">
          <cell r="B29">
            <v>115</v>
          </cell>
          <cell r="C29" t="str">
            <v>CAMPAS</v>
          </cell>
          <cell r="D29" t="str">
            <v xml:space="preserve">Célestin </v>
          </cell>
          <cell r="E29" t="str">
            <v>Male</v>
          </cell>
          <cell r="F29">
            <v>2016</v>
          </cell>
          <cell r="G29" t="str">
            <v>BSN</v>
          </cell>
          <cell r="H29">
            <v>0</v>
          </cell>
        </row>
        <row r="30">
          <cell r="B30">
            <v>116</v>
          </cell>
          <cell r="C30" t="str">
            <v>PRATT-GODEFROY</v>
          </cell>
          <cell r="D30" t="str">
            <v>Simon</v>
          </cell>
          <cell r="E30" t="str">
            <v>Male</v>
          </cell>
          <cell r="F30">
            <v>2016</v>
          </cell>
          <cell r="G30" t="str">
            <v>BSN</v>
          </cell>
          <cell r="H30">
            <v>0</v>
          </cell>
        </row>
        <row r="31">
          <cell r="B31">
            <v>117</v>
          </cell>
          <cell r="C31" t="str">
            <v>DURAND</v>
          </cell>
          <cell r="D31" t="str">
            <v>Victor</v>
          </cell>
          <cell r="E31" t="str">
            <v>Male</v>
          </cell>
          <cell r="F31">
            <v>2016</v>
          </cell>
          <cell r="G31" t="str">
            <v>BSN</v>
          </cell>
          <cell r="H31">
            <v>0</v>
          </cell>
        </row>
        <row r="32">
          <cell r="B32">
            <v>118</v>
          </cell>
          <cell r="C32" t="str">
            <v xml:space="preserve">Fournier </v>
          </cell>
          <cell r="D32" t="str">
            <v xml:space="preserve">Célian </v>
          </cell>
          <cell r="E32" t="str">
            <v>Male</v>
          </cell>
          <cell r="F32">
            <v>2015</v>
          </cell>
          <cell r="G32" t="str">
            <v>CN Revard</v>
          </cell>
          <cell r="H32">
            <v>50</v>
          </cell>
        </row>
        <row r="33">
          <cell r="B33">
            <v>119</v>
          </cell>
          <cell r="C33" t="str">
            <v xml:space="preserve">Genet </v>
          </cell>
          <cell r="D33" t="str">
            <v>Théo</v>
          </cell>
          <cell r="E33" t="str">
            <v>Male</v>
          </cell>
          <cell r="F33">
            <v>2015</v>
          </cell>
          <cell r="G33" t="str">
            <v>CN Revard</v>
          </cell>
          <cell r="H33">
            <v>30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</row>
        <row r="59"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</row>
        <row r="61"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</row>
        <row r="63"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</row>
        <row r="65"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</row>
        <row r="67"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</row>
        <row r="69"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</row>
        <row r="70"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</row>
        <row r="71"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</row>
        <row r="72"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</row>
        <row r="73"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barême"/>
      <sheetName val="liste inscrits"/>
      <sheetName val="SPRINT COURT"/>
      <sheetName val="BOARDER"/>
      <sheetName val="SAUT"/>
      <sheetName val="MASS START"/>
      <sheetName val="BIATHLON"/>
      <sheetName val="CLASST FINAL"/>
    </sheetNames>
    <sheetDataSet>
      <sheetData sheetId="0" refreshError="1"/>
      <sheetData sheetId="1" refreshError="1"/>
      <sheetData sheetId="2">
        <row r="4">
          <cell r="A4">
            <v>121</v>
          </cell>
          <cell r="B4" t="str">
            <v>BLANCHARD</v>
          </cell>
          <cell r="C4" t="str">
            <v>Bérénice</v>
          </cell>
          <cell r="D4" t="str">
            <v>Female</v>
          </cell>
          <cell r="E4">
            <v>2015</v>
          </cell>
          <cell r="F4" t="str">
            <v>CSF</v>
          </cell>
        </row>
        <row r="5">
          <cell r="A5">
            <v>122</v>
          </cell>
          <cell r="B5" t="str">
            <v>CLOQUIÉ</v>
          </cell>
          <cell r="C5" t="str">
            <v>Maxime</v>
          </cell>
          <cell r="D5" t="str">
            <v>Female</v>
          </cell>
          <cell r="E5">
            <v>2016</v>
          </cell>
          <cell r="F5" t="str">
            <v>CSF</v>
          </cell>
        </row>
        <row r="6">
          <cell r="A6">
            <v>123</v>
          </cell>
          <cell r="B6" t="str">
            <v>Cucco</v>
          </cell>
          <cell r="C6" t="str">
            <v>Susanna</v>
          </cell>
          <cell r="D6" t="str">
            <v>Female</v>
          </cell>
          <cell r="E6">
            <v>2015</v>
          </cell>
          <cell r="F6" t="str">
            <v>CSF</v>
          </cell>
        </row>
        <row r="7">
          <cell r="A7">
            <v>124</v>
          </cell>
          <cell r="B7" t="str">
            <v>Girard Madoux</v>
          </cell>
          <cell r="C7" t="str">
            <v>Chloe</v>
          </cell>
          <cell r="D7" t="str">
            <v>Female</v>
          </cell>
          <cell r="E7">
            <v>2016</v>
          </cell>
          <cell r="F7" t="str">
            <v>CSF</v>
          </cell>
        </row>
        <row r="8">
          <cell r="A8">
            <v>125</v>
          </cell>
          <cell r="B8" t="str">
            <v>Gresset Ferrand</v>
          </cell>
          <cell r="C8" t="str">
            <v>Juliette</v>
          </cell>
          <cell r="D8" t="str">
            <v>Female</v>
          </cell>
          <cell r="E8">
            <v>2016</v>
          </cell>
          <cell r="F8" t="str">
            <v>CSF</v>
          </cell>
        </row>
        <row r="9">
          <cell r="A9">
            <v>126</v>
          </cell>
          <cell r="B9" t="str">
            <v>GRIS</v>
          </cell>
          <cell r="C9" t="str">
            <v>Matilda</v>
          </cell>
          <cell r="D9" t="str">
            <v>Female</v>
          </cell>
          <cell r="E9">
            <v>2016</v>
          </cell>
          <cell r="F9" t="str">
            <v>CSF</v>
          </cell>
        </row>
        <row r="10">
          <cell r="A10">
            <v>127</v>
          </cell>
          <cell r="B10" t="str">
            <v>Paulus</v>
          </cell>
          <cell r="C10" t="str">
            <v>Jade</v>
          </cell>
          <cell r="D10" t="str">
            <v>Female</v>
          </cell>
          <cell r="E10">
            <v>2016</v>
          </cell>
          <cell r="F10" t="str">
            <v>CSF</v>
          </cell>
        </row>
        <row r="11">
          <cell r="A11">
            <v>128</v>
          </cell>
          <cell r="B11" t="str">
            <v>SALOT-PONTET</v>
          </cell>
          <cell r="C11" t="str">
            <v>Adénor</v>
          </cell>
          <cell r="D11" t="str">
            <v>Female</v>
          </cell>
          <cell r="E11">
            <v>2015</v>
          </cell>
          <cell r="F11" t="str">
            <v>BSN</v>
          </cell>
        </row>
        <row r="12">
          <cell r="A12">
            <v>129</v>
          </cell>
          <cell r="B12" t="str">
            <v>MOLES-LOPEZ</v>
          </cell>
          <cell r="C12" t="str">
            <v>Alice</v>
          </cell>
          <cell r="D12" t="str">
            <v>Female</v>
          </cell>
          <cell r="E12">
            <v>2016</v>
          </cell>
          <cell r="F12" t="str">
            <v>BSN</v>
          </cell>
        </row>
        <row r="13">
          <cell r="A13">
            <v>130</v>
          </cell>
          <cell r="B13" t="str">
            <v>BOURLAND</v>
          </cell>
          <cell r="C13" t="str">
            <v xml:space="preserve">Julie </v>
          </cell>
          <cell r="D13" t="str">
            <v>Female</v>
          </cell>
          <cell r="E13">
            <v>2016</v>
          </cell>
          <cell r="F13" t="str">
            <v>BSN</v>
          </cell>
        </row>
      </sheetData>
      <sheetData sheetId="3">
        <row r="15">
          <cell r="B15">
            <v>121</v>
          </cell>
          <cell r="C15" t="str">
            <v>BLANCHARD</v>
          </cell>
          <cell r="D15" t="str">
            <v>Bérénice</v>
          </cell>
          <cell r="E15" t="str">
            <v>Female</v>
          </cell>
          <cell r="F15">
            <v>2015</v>
          </cell>
          <cell r="G15" t="str">
            <v>CSF</v>
          </cell>
          <cell r="H15">
            <v>8.73</v>
          </cell>
          <cell r="J15">
            <v>8.73</v>
          </cell>
          <cell r="K15">
            <v>100</v>
          </cell>
        </row>
        <row r="16">
          <cell r="B16">
            <v>122</v>
          </cell>
          <cell r="C16" t="str">
            <v>CLOQUIÉ</v>
          </cell>
          <cell r="D16" t="str">
            <v>Maxime</v>
          </cell>
          <cell r="E16" t="str">
            <v>Female</v>
          </cell>
          <cell r="F16">
            <v>2016</v>
          </cell>
          <cell r="G16" t="str">
            <v>CSF</v>
          </cell>
          <cell r="H16">
            <v>14.49</v>
          </cell>
          <cell r="J16">
            <v>14.49</v>
          </cell>
          <cell r="K16">
            <v>65</v>
          </cell>
        </row>
        <row r="17">
          <cell r="B17">
            <v>123</v>
          </cell>
          <cell r="C17" t="str">
            <v>Cucco</v>
          </cell>
          <cell r="D17" t="str">
            <v>Susanna</v>
          </cell>
          <cell r="E17" t="str">
            <v>Female</v>
          </cell>
          <cell r="F17">
            <v>2015</v>
          </cell>
          <cell r="G17" t="str">
            <v>CSF</v>
          </cell>
          <cell r="H17">
            <v>11.1</v>
          </cell>
          <cell r="J17">
            <v>11.1</v>
          </cell>
          <cell r="K17">
            <v>85</v>
          </cell>
        </row>
        <row r="18">
          <cell r="B18">
            <v>124</v>
          </cell>
          <cell r="C18" t="str">
            <v>Girard Madoux</v>
          </cell>
          <cell r="D18" t="str">
            <v>Chloe</v>
          </cell>
          <cell r="E18" t="str">
            <v>Female</v>
          </cell>
          <cell r="F18">
            <v>2016</v>
          </cell>
          <cell r="G18" t="str">
            <v>CSF</v>
          </cell>
          <cell r="H18">
            <v>1000</v>
          </cell>
          <cell r="J18">
            <v>1000</v>
          </cell>
          <cell r="K18">
            <v>55</v>
          </cell>
        </row>
        <row r="19">
          <cell r="B19">
            <v>125</v>
          </cell>
          <cell r="C19" t="str">
            <v>Gresset Ferrand</v>
          </cell>
          <cell r="D19" t="str">
            <v>Juliette</v>
          </cell>
          <cell r="E19" t="str">
            <v>Female</v>
          </cell>
          <cell r="F19">
            <v>2016</v>
          </cell>
          <cell r="G19" t="str">
            <v>CSF</v>
          </cell>
          <cell r="H19">
            <v>11.26</v>
          </cell>
          <cell r="J19">
            <v>11.26</v>
          </cell>
          <cell r="K19">
            <v>75</v>
          </cell>
        </row>
        <row r="20">
          <cell r="B20">
            <v>126</v>
          </cell>
          <cell r="C20" t="str">
            <v>GRIS</v>
          </cell>
          <cell r="D20" t="str">
            <v>Matilda</v>
          </cell>
          <cell r="E20" t="str">
            <v>Female</v>
          </cell>
          <cell r="F20">
            <v>2016</v>
          </cell>
          <cell r="G20" t="str">
            <v>CSF</v>
          </cell>
          <cell r="H20">
            <v>11.12</v>
          </cell>
          <cell r="J20">
            <v>11.12</v>
          </cell>
          <cell r="K20">
            <v>80</v>
          </cell>
        </row>
        <row r="21">
          <cell r="B21">
            <v>127</v>
          </cell>
          <cell r="C21" t="str">
            <v>Paulus</v>
          </cell>
          <cell r="D21" t="str">
            <v>Jade</v>
          </cell>
          <cell r="E21" t="str">
            <v>Female</v>
          </cell>
          <cell r="F21">
            <v>2016</v>
          </cell>
          <cell r="G21" t="str">
            <v>CSF</v>
          </cell>
          <cell r="H21">
            <v>10.81</v>
          </cell>
          <cell r="J21">
            <v>10.81</v>
          </cell>
          <cell r="K21">
            <v>90</v>
          </cell>
        </row>
        <row r="22">
          <cell r="B22">
            <v>128</v>
          </cell>
          <cell r="C22" t="str">
            <v>SALOT-PONTET</v>
          </cell>
          <cell r="D22" t="str">
            <v>Adénor</v>
          </cell>
          <cell r="E22" t="str">
            <v>Female</v>
          </cell>
          <cell r="F22">
            <v>2015</v>
          </cell>
          <cell r="G22" t="str">
            <v>BSN</v>
          </cell>
          <cell r="H22">
            <v>10.68</v>
          </cell>
          <cell r="J22">
            <v>10.68</v>
          </cell>
          <cell r="K22">
            <v>95</v>
          </cell>
        </row>
        <row r="23">
          <cell r="B23">
            <v>129</v>
          </cell>
          <cell r="C23" t="str">
            <v>MOLES-LOPEZ</v>
          </cell>
          <cell r="D23" t="str">
            <v>Alice</v>
          </cell>
          <cell r="E23" t="str">
            <v>Female</v>
          </cell>
          <cell r="F23">
            <v>2016</v>
          </cell>
          <cell r="G23" t="str">
            <v>BSN</v>
          </cell>
          <cell r="H23">
            <v>14.33</v>
          </cell>
          <cell r="J23">
            <v>14.33</v>
          </cell>
          <cell r="K23">
            <v>70</v>
          </cell>
        </row>
        <row r="24">
          <cell r="B24">
            <v>130</v>
          </cell>
          <cell r="C24" t="str">
            <v>BOURLAND</v>
          </cell>
          <cell r="D24" t="str">
            <v xml:space="preserve">Julie </v>
          </cell>
          <cell r="E24" t="str">
            <v>Female</v>
          </cell>
          <cell r="F24">
            <v>2016</v>
          </cell>
          <cell r="G24" t="str">
            <v>BSN</v>
          </cell>
          <cell r="H24">
            <v>15.59</v>
          </cell>
          <cell r="J24">
            <v>15.59</v>
          </cell>
          <cell r="K24">
            <v>60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>
            <v>1000</v>
          </cell>
          <cell r="J25">
            <v>1000</v>
          </cell>
          <cell r="K25">
            <v>55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>
            <v>1000</v>
          </cell>
          <cell r="J26">
            <v>1000</v>
          </cell>
          <cell r="K26">
            <v>55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>
            <v>1000</v>
          </cell>
          <cell r="J27">
            <v>1000</v>
          </cell>
          <cell r="K27">
            <v>55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>
            <v>1000</v>
          </cell>
          <cell r="J28">
            <v>1000</v>
          </cell>
          <cell r="K28">
            <v>55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>
            <v>1000</v>
          </cell>
          <cell r="J29">
            <v>1000</v>
          </cell>
          <cell r="K29">
            <v>55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>
            <v>1000</v>
          </cell>
          <cell r="J30">
            <v>1000</v>
          </cell>
          <cell r="K30">
            <v>55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>
            <v>1000</v>
          </cell>
          <cell r="J31">
            <v>1000</v>
          </cell>
          <cell r="K31">
            <v>55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>
            <v>1000</v>
          </cell>
          <cell r="J32">
            <v>1000</v>
          </cell>
          <cell r="K32">
            <v>55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>
            <v>1000</v>
          </cell>
          <cell r="J33">
            <v>1000</v>
          </cell>
          <cell r="K33">
            <v>55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>
            <v>1000</v>
          </cell>
          <cell r="J34">
            <v>1000</v>
          </cell>
          <cell r="K34">
            <v>55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>
            <v>1000</v>
          </cell>
          <cell r="J35">
            <v>1000</v>
          </cell>
          <cell r="K35">
            <v>55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>
            <v>1000</v>
          </cell>
          <cell r="J36">
            <v>1000</v>
          </cell>
          <cell r="K36">
            <v>55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>
            <v>1000</v>
          </cell>
          <cell r="J37">
            <v>1000</v>
          </cell>
          <cell r="K37">
            <v>55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>
            <v>1000</v>
          </cell>
          <cell r="J38">
            <v>1000</v>
          </cell>
          <cell r="K38">
            <v>55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>
            <v>1000</v>
          </cell>
          <cell r="J39">
            <v>1000</v>
          </cell>
          <cell r="K39">
            <v>55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>
            <v>1000</v>
          </cell>
          <cell r="J40">
            <v>1000</v>
          </cell>
          <cell r="K40">
            <v>55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>
            <v>1000</v>
          </cell>
          <cell r="J41">
            <v>1000</v>
          </cell>
          <cell r="K41">
            <v>55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>
            <v>1000</v>
          </cell>
          <cell r="J42">
            <v>1000</v>
          </cell>
          <cell r="K42">
            <v>55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>
            <v>1000</v>
          </cell>
          <cell r="J43">
            <v>1000</v>
          </cell>
          <cell r="K43">
            <v>55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>
            <v>1000</v>
          </cell>
          <cell r="J44">
            <v>1000</v>
          </cell>
          <cell r="K44">
            <v>55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>
            <v>1000</v>
          </cell>
          <cell r="J45">
            <v>1000</v>
          </cell>
          <cell r="K45">
            <v>55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>
            <v>1000</v>
          </cell>
          <cell r="J46">
            <v>1000</v>
          </cell>
          <cell r="K46">
            <v>55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>
            <v>1000</v>
          </cell>
          <cell r="J47">
            <v>1000</v>
          </cell>
          <cell r="K47">
            <v>55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>
            <v>1000</v>
          </cell>
          <cell r="J48">
            <v>1000</v>
          </cell>
          <cell r="K48">
            <v>55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>
            <v>1000</v>
          </cell>
          <cell r="J49">
            <v>1000</v>
          </cell>
          <cell r="K49">
            <v>55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>
            <v>1000</v>
          </cell>
          <cell r="J50">
            <v>1000</v>
          </cell>
          <cell r="K50">
            <v>55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>
            <v>1000</v>
          </cell>
          <cell r="J51">
            <v>1000</v>
          </cell>
          <cell r="K51">
            <v>55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>
            <v>1000</v>
          </cell>
          <cell r="J52">
            <v>1000</v>
          </cell>
          <cell r="K52">
            <v>55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>
            <v>1000</v>
          </cell>
          <cell r="J53">
            <v>1000</v>
          </cell>
          <cell r="K53">
            <v>55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>
            <v>1000</v>
          </cell>
          <cell r="J54">
            <v>1000</v>
          </cell>
          <cell r="K54">
            <v>55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>
            <v>1000</v>
          </cell>
          <cell r="J55">
            <v>1000</v>
          </cell>
          <cell r="K55">
            <v>55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>
            <v>1000</v>
          </cell>
          <cell r="J56">
            <v>1000</v>
          </cell>
          <cell r="K56">
            <v>55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>
            <v>1000</v>
          </cell>
          <cell r="J57">
            <v>1000</v>
          </cell>
          <cell r="K57">
            <v>55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>
            <v>1000</v>
          </cell>
          <cell r="J58">
            <v>1000</v>
          </cell>
          <cell r="K58">
            <v>55</v>
          </cell>
        </row>
        <row r="59"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H59">
            <v>1000</v>
          </cell>
          <cell r="J59">
            <v>1000</v>
          </cell>
          <cell r="K59">
            <v>55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>
            <v>1000</v>
          </cell>
          <cell r="J60">
            <v>1000</v>
          </cell>
          <cell r="K60">
            <v>55</v>
          </cell>
        </row>
        <row r="61"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>
            <v>1000</v>
          </cell>
          <cell r="J61">
            <v>1000</v>
          </cell>
          <cell r="K61">
            <v>55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>
            <v>1000</v>
          </cell>
          <cell r="J62">
            <v>1000</v>
          </cell>
          <cell r="K62">
            <v>55</v>
          </cell>
        </row>
        <row r="63"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>
            <v>1000</v>
          </cell>
          <cell r="J63">
            <v>1000</v>
          </cell>
          <cell r="K63">
            <v>55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>
            <v>1000</v>
          </cell>
          <cell r="J64">
            <v>1000</v>
          </cell>
          <cell r="K64">
            <v>55</v>
          </cell>
        </row>
        <row r="65"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H65">
            <v>1000</v>
          </cell>
          <cell r="J65">
            <v>1000</v>
          </cell>
          <cell r="K65">
            <v>55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>
            <v>1000</v>
          </cell>
          <cell r="J66">
            <v>1000</v>
          </cell>
          <cell r="K66">
            <v>55</v>
          </cell>
        </row>
        <row r="67"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H67">
            <v>1000</v>
          </cell>
          <cell r="J67">
            <v>1000</v>
          </cell>
          <cell r="K67">
            <v>55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>
            <v>1000</v>
          </cell>
          <cell r="J68">
            <v>1000</v>
          </cell>
          <cell r="K68">
            <v>55</v>
          </cell>
        </row>
        <row r="69"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H69">
            <v>1000</v>
          </cell>
          <cell r="J69">
            <v>1000</v>
          </cell>
          <cell r="K69">
            <v>55</v>
          </cell>
        </row>
        <row r="70"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H70">
            <v>1000</v>
          </cell>
          <cell r="J70">
            <v>1000</v>
          </cell>
          <cell r="K70">
            <v>55</v>
          </cell>
        </row>
        <row r="71"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>
            <v>1000</v>
          </cell>
          <cell r="J71">
            <v>1000</v>
          </cell>
          <cell r="K71">
            <v>55</v>
          </cell>
        </row>
        <row r="72"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>
            <v>1000</v>
          </cell>
          <cell r="J72">
            <v>1000</v>
          </cell>
          <cell r="K72">
            <v>55</v>
          </cell>
        </row>
        <row r="73"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>
            <v>1000</v>
          </cell>
          <cell r="J73">
            <v>1000</v>
          </cell>
          <cell r="K73">
            <v>55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>
            <v>1000</v>
          </cell>
          <cell r="J74">
            <v>1000</v>
          </cell>
          <cell r="K74">
            <v>55</v>
          </cell>
        </row>
      </sheetData>
      <sheetData sheetId="4">
        <row r="15">
          <cell r="B15">
            <v>121</v>
          </cell>
          <cell r="C15" t="str">
            <v>BLANCHARD</v>
          </cell>
          <cell r="D15" t="str">
            <v>Bérénice</v>
          </cell>
          <cell r="E15" t="str">
            <v>Female</v>
          </cell>
          <cell r="F15">
            <v>2015</v>
          </cell>
          <cell r="G15" t="str">
            <v>CSF</v>
          </cell>
          <cell r="H15">
            <v>4.7268518518518515E-2</v>
          </cell>
          <cell r="I15">
            <v>100</v>
          </cell>
        </row>
        <row r="16">
          <cell r="B16">
            <v>122</v>
          </cell>
          <cell r="C16" t="str">
            <v>CLOQUIÉ</v>
          </cell>
          <cell r="D16" t="str">
            <v>Maxime</v>
          </cell>
          <cell r="E16" t="str">
            <v>Female</v>
          </cell>
          <cell r="F16">
            <v>2016</v>
          </cell>
          <cell r="G16" t="str">
            <v>CSF</v>
          </cell>
          <cell r="H16">
            <v>0.11744212962962963</v>
          </cell>
          <cell r="I16">
            <v>60</v>
          </cell>
        </row>
        <row r="17">
          <cell r="B17">
            <v>123</v>
          </cell>
          <cell r="C17" t="str">
            <v>Cucco</v>
          </cell>
          <cell r="D17" t="str">
            <v>Susanna</v>
          </cell>
          <cell r="E17" t="str">
            <v>Female</v>
          </cell>
          <cell r="F17">
            <v>2015</v>
          </cell>
          <cell r="G17" t="str">
            <v>CSF</v>
          </cell>
          <cell r="H17">
            <v>7.9270833333333332E-2</v>
          </cell>
          <cell r="I17">
            <v>75</v>
          </cell>
        </row>
        <row r="18">
          <cell r="B18">
            <v>124</v>
          </cell>
          <cell r="C18" t="str">
            <v>Girard Madoux</v>
          </cell>
          <cell r="D18" t="str">
            <v>Chloe</v>
          </cell>
          <cell r="E18" t="str">
            <v>Female</v>
          </cell>
          <cell r="F18">
            <v>2016</v>
          </cell>
          <cell r="G18" t="str">
            <v>CSF</v>
          </cell>
          <cell r="H18">
            <v>0.41666666666666669</v>
          </cell>
          <cell r="I18">
            <v>55</v>
          </cell>
        </row>
        <row r="19">
          <cell r="B19">
            <v>125</v>
          </cell>
          <cell r="C19" t="str">
            <v>Gresset Ferrand</v>
          </cell>
          <cell r="D19" t="str">
            <v>Juliette</v>
          </cell>
          <cell r="E19" t="str">
            <v>Female</v>
          </cell>
          <cell r="F19">
            <v>2016</v>
          </cell>
          <cell r="G19" t="str">
            <v>CSF</v>
          </cell>
          <cell r="H19">
            <v>6.2592592592592589E-2</v>
          </cell>
          <cell r="I19">
            <v>90</v>
          </cell>
        </row>
        <row r="20">
          <cell r="B20">
            <v>126</v>
          </cell>
          <cell r="C20" t="str">
            <v>GRIS</v>
          </cell>
          <cell r="D20" t="str">
            <v>Matilda</v>
          </cell>
          <cell r="E20" t="str">
            <v>Female</v>
          </cell>
          <cell r="F20">
            <v>2016</v>
          </cell>
          <cell r="G20" t="str">
            <v>CSF</v>
          </cell>
          <cell r="H20">
            <v>7.3715277777777768E-2</v>
          </cell>
          <cell r="I20">
            <v>80</v>
          </cell>
        </row>
        <row r="21">
          <cell r="B21">
            <v>127</v>
          </cell>
          <cell r="C21" t="str">
            <v>Paulus</v>
          </cell>
          <cell r="D21" t="str">
            <v>Jade</v>
          </cell>
          <cell r="E21" t="str">
            <v>Female</v>
          </cell>
          <cell r="F21">
            <v>2016</v>
          </cell>
          <cell r="G21" t="str">
            <v>CSF</v>
          </cell>
          <cell r="H21">
            <v>6.5347222222222223E-2</v>
          </cell>
          <cell r="I21">
            <v>85</v>
          </cell>
        </row>
        <row r="22">
          <cell r="B22">
            <v>128</v>
          </cell>
          <cell r="C22" t="str">
            <v>SALOT-PONTET</v>
          </cell>
          <cell r="D22" t="str">
            <v>Adénor</v>
          </cell>
          <cell r="E22" t="str">
            <v>Female</v>
          </cell>
          <cell r="F22">
            <v>2015</v>
          </cell>
          <cell r="G22" t="str">
            <v>BSN</v>
          </cell>
          <cell r="H22">
            <v>4.8634259259259259E-2</v>
          </cell>
          <cell r="I22">
            <v>95</v>
          </cell>
        </row>
        <row r="23">
          <cell r="B23">
            <v>129</v>
          </cell>
          <cell r="C23" t="str">
            <v>MOLES-LOPEZ</v>
          </cell>
          <cell r="D23" t="str">
            <v>Alice</v>
          </cell>
          <cell r="E23" t="str">
            <v>Female</v>
          </cell>
          <cell r="F23">
            <v>2016</v>
          </cell>
          <cell r="G23" t="str">
            <v>BSN</v>
          </cell>
          <cell r="H23">
            <v>8.0555555555555561E-2</v>
          </cell>
          <cell r="I23">
            <v>70</v>
          </cell>
        </row>
        <row r="24">
          <cell r="B24">
            <v>130</v>
          </cell>
          <cell r="C24" t="str">
            <v>BOURLAND</v>
          </cell>
          <cell r="D24" t="str">
            <v xml:space="preserve">Julie </v>
          </cell>
          <cell r="E24" t="str">
            <v>Female</v>
          </cell>
          <cell r="F24">
            <v>2016</v>
          </cell>
          <cell r="G24" t="str">
            <v>BSN</v>
          </cell>
          <cell r="H24">
            <v>0.11181712962962963</v>
          </cell>
          <cell r="I24">
            <v>65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I25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I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I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I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I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I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I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I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I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I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I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I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I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I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I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I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I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I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I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I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I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I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I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I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I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I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I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I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I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I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I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I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I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I58" t="e">
            <v>#N/A</v>
          </cell>
        </row>
        <row r="59"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I59" t="e">
            <v>#N/A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I60" t="e">
            <v>#N/A</v>
          </cell>
        </row>
        <row r="61"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I61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I62" t="e">
            <v>#N/A</v>
          </cell>
        </row>
        <row r="63"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I63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I64" t="e">
            <v>#N/A</v>
          </cell>
        </row>
        <row r="65"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I65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I66" t="e">
            <v>#N/A</v>
          </cell>
        </row>
        <row r="67"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I67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I68" t="e">
            <v>#N/A</v>
          </cell>
        </row>
        <row r="69"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I69" t="e">
            <v>#N/A</v>
          </cell>
        </row>
        <row r="70"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I70" t="e">
            <v>#N/A</v>
          </cell>
        </row>
        <row r="71"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I71" t="e">
            <v>#N/A</v>
          </cell>
        </row>
        <row r="72"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I72" t="e">
            <v>#N/A</v>
          </cell>
        </row>
        <row r="73"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I73" t="e">
            <v>#N/A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I74" t="e">
            <v>#N/A</v>
          </cell>
        </row>
      </sheetData>
      <sheetData sheetId="5">
        <row r="15">
          <cell r="B15">
            <v>121</v>
          </cell>
          <cell r="C15" t="str">
            <v>BLANCHARD</v>
          </cell>
          <cell r="D15" t="str">
            <v>Bérénice</v>
          </cell>
          <cell r="E15" t="str">
            <v>Female</v>
          </cell>
          <cell r="F15">
            <v>2015</v>
          </cell>
          <cell r="G15" t="str">
            <v>CSF</v>
          </cell>
          <cell r="H15">
            <v>40</v>
          </cell>
        </row>
        <row r="16">
          <cell r="B16">
            <v>122</v>
          </cell>
          <cell r="C16" t="str">
            <v>CLOQUIÉ</v>
          </cell>
          <cell r="D16" t="str">
            <v>Maxime</v>
          </cell>
          <cell r="E16" t="str">
            <v>Female</v>
          </cell>
          <cell r="F16">
            <v>2016</v>
          </cell>
          <cell r="G16" t="str">
            <v>CSF</v>
          </cell>
          <cell r="H16">
            <v>30</v>
          </cell>
        </row>
        <row r="17">
          <cell r="B17">
            <v>123</v>
          </cell>
          <cell r="C17" t="str">
            <v>Cucco</v>
          </cell>
          <cell r="D17" t="str">
            <v>Susanna</v>
          </cell>
          <cell r="E17" t="str">
            <v>Female</v>
          </cell>
          <cell r="F17">
            <v>2015</v>
          </cell>
          <cell r="G17" t="str">
            <v>CSF</v>
          </cell>
          <cell r="H17">
            <v>40</v>
          </cell>
        </row>
        <row r="18">
          <cell r="B18">
            <v>124</v>
          </cell>
          <cell r="C18" t="str">
            <v>Girard Madoux</v>
          </cell>
          <cell r="D18" t="str">
            <v>Chloe</v>
          </cell>
          <cell r="E18" t="str">
            <v>Female</v>
          </cell>
          <cell r="F18">
            <v>2016</v>
          </cell>
          <cell r="G18" t="str">
            <v>CSF</v>
          </cell>
          <cell r="H18">
            <v>0</v>
          </cell>
        </row>
        <row r="19">
          <cell r="B19">
            <v>125</v>
          </cell>
          <cell r="C19" t="str">
            <v>Gresset Ferrand</v>
          </cell>
          <cell r="D19" t="str">
            <v>Juliette</v>
          </cell>
          <cell r="E19" t="str">
            <v>Female</v>
          </cell>
          <cell r="F19">
            <v>2016</v>
          </cell>
          <cell r="G19" t="str">
            <v>CSF</v>
          </cell>
          <cell r="H19">
            <v>40</v>
          </cell>
        </row>
        <row r="20">
          <cell r="B20">
            <v>126</v>
          </cell>
          <cell r="C20" t="str">
            <v>GRIS</v>
          </cell>
          <cell r="D20" t="str">
            <v>Matilda</v>
          </cell>
          <cell r="E20" t="str">
            <v>Female</v>
          </cell>
          <cell r="F20">
            <v>2016</v>
          </cell>
          <cell r="G20" t="str">
            <v>CSF</v>
          </cell>
          <cell r="H20">
            <v>40</v>
          </cell>
        </row>
        <row r="21">
          <cell r="B21">
            <v>127</v>
          </cell>
          <cell r="C21" t="str">
            <v>Paulus</v>
          </cell>
          <cell r="D21" t="str">
            <v>Jade</v>
          </cell>
          <cell r="E21" t="str">
            <v>Female</v>
          </cell>
          <cell r="F21">
            <v>2016</v>
          </cell>
          <cell r="G21" t="str">
            <v>CSF</v>
          </cell>
          <cell r="H21">
            <v>20</v>
          </cell>
        </row>
        <row r="22">
          <cell r="B22">
            <v>128</v>
          </cell>
          <cell r="C22" t="str">
            <v>SALOT-PONTET</v>
          </cell>
          <cell r="D22" t="str">
            <v>Adénor</v>
          </cell>
          <cell r="E22" t="str">
            <v>Female</v>
          </cell>
          <cell r="F22">
            <v>2015</v>
          </cell>
          <cell r="G22" t="str">
            <v>BSN</v>
          </cell>
          <cell r="H22">
            <v>80</v>
          </cell>
        </row>
        <row r="23">
          <cell r="B23">
            <v>129</v>
          </cell>
          <cell r="C23" t="str">
            <v>MOLES-LOPEZ</v>
          </cell>
          <cell r="D23" t="str">
            <v>Alice</v>
          </cell>
          <cell r="E23" t="str">
            <v>Female</v>
          </cell>
          <cell r="F23">
            <v>2016</v>
          </cell>
          <cell r="G23" t="str">
            <v>BSN</v>
          </cell>
          <cell r="H23">
            <v>30</v>
          </cell>
        </row>
        <row r="24">
          <cell r="B24">
            <v>130</v>
          </cell>
          <cell r="C24" t="str">
            <v>BOURLAND</v>
          </cell>
          <cell r="D24" t="str">
            <v xml:space="preserve">Julie </v>
          </cell>
          <cell r="E24" t="str">
            <v>Female</v>
          </cell>
          <cell r="F24">
            <v>2016</v>
          </cell>
          <cell r="G24" t="str">
            <v>BSN</v>
          </cell>
          <cell r="H24">
            <v>40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</row>
        <row r="59"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</row>
        <row r="61"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</row>
        <row r="63"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</row>
        <row r="65"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</row>
        <row r="67"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</row>
        <row r="69"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</row>
        <row r="70"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</row>
        <row r="71"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</row>
        <row r="72"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</row>
        <row r="73"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</row>
      </sheetData>
      <sheetData sheetId="6">
        <row r="15">
          <cell r="B15">
            <v>121</v>
          </cell>
          <cell r="C15" t="str">
            <v>BLANCHARD</v>
          </cell>
          <cell r="D15" t="str">
            <v>Bérénice</v>
          </cell>
          <cell r="E15" t="str">
            <v>Female</v>
          </cell>
          <cell r="F15">
            <v>2015</v>
          </cell>
          <cell r="G15" t="str">
            <v>CSF</v>
          </cell>
          <cell r="H15">
            <v>100</v>
          </cell>
        </row>
        <row r="16">
          <cell r="B16">
            <v>122</v>
          </cell>
          <cell r="C16" t="str">
            <v>CLOQUIÉ</v>
          </cell>
          <cell r="D16" t="str">
            <v>Maxime</v>
          </cell>
          <cell r="E16" t="str">
            <v>Female</v>
          </cell>
          <cell r="F16">
            <v>2016</v>
          </cell>
          <cell r="G16" t="str">
            <v>CSF</v>
          </cell>
          <cell r="H16">
            <v>65</v>
          </cell>
        </row>
        <row r="17">
          <cell r="B17">
            <v>123</v>
          </cell>
          <cell r="C17" t="str">
            <v>Cucco</v>
          </cell>
          <cell r="D17" t="str">
            <v>Susanna</v>
          </cell>
          <cell r="E17" t="str">
            <v>Female</v>
          </cell>
          <cell r="F17">
            <v>2015</v>
          </cell>
          <cell r="G17" t="str">
            <v>CSF</v>
          </cell>
          <cell r="H17">
            <v>85</v>
          </cell>
        </row>
        <row r="18">
          <cell r="B18">
            <v>124</v>
          </cell>
          <cell r="C18" t="str">
            <v>Girard Madoux</v>
          </cell>
          <cell r="D18" t="str">
            <v>Chloe</v>
          </cell>
          <cell r="E18" t="str">
            <v>Female</v>
          </cell>
          <cell r="F18">
            <v>2016</v>
          </cell>
          <cell r="G18" t="str">
            <v>CSF</v>
          </cell>
          <cell r="H18">
            <v>55</v>
          </cell>
        </row>
        <row r="19">
          <cell r="B19">
            <v>125</v>
          </cell>
          <cell r="C19" t="str">
            <v>Gresset Ferrand</v>
          </cell>
          <cell r="D19" t="str">
            <v>Juliette</v>
          </cell>
          <cell r="E19" t="str">
            <v>Female</v>
          </cell>
          <cell r="F19">
            <v>2016</v>
          </cell>
          <cell r="G19" t="str">
            <v>CSF</v>
          </cell>
          <cell r="H19">
            <v>80</v>
          </cell>
        </row>
        <row r="20">
          <cell r="B20">
            <v>126</v>
          </cell>
          <cell r="C20" t="str">
            <v>GRIS</v>
          </cell>
          <cell r="D20" t="str">
            <v>Matilda</v>
          </cell>
          <cell r="E20" t="str">
            <v>Female</v>
          </cell>
          <cell r="F20">
            <v>2016</v>
          </cell>
          <cell r="G20" t="str">
            <v>CSF</v>
          </cell>
          <cell r="H20">
            <v>75</v>
          </cell>
        </row>
        <row r="21">
          <cell r="B21">
            <v>127</v>
          </cell>
          <cell r="C21" t="str">
            <v>Paulus</v>
          </cell>
          <cell r="D21" t="str">
            <v>Jade</v>
          </cell>
          <cell r="E21" t="str">
            <v>Female</v>
          </cell>
          <cell r="F21">
            <v>2016</v>
          </cell>
          <cell r="G21" t="str">
            <v>CSF</v>
          </cell>
          <cell r="H21">
            <v>90</v>
          </cell>
        </row>
        <row r="22">
          <cell r="B22">
            <v>128</v>
          </cell>
          <cell r="C22" t="str">
            <v>SALOT-PONTET</v>
          </cell>
          <cell r="D22" t="str">
            <v>Adénor</v>
          </cell>
          <cell r="E22" t="str">
            <v>Female</v>
          </cell>
          <cell r="F22">
            <v>2015</v>
          </cell>
          <cell r="G22" t="str">
            <v>BSN</v>
          </cell>
          <cell r="H22">
            <v>95</v>
          </cell>
        </row>
        <row r="23">
          <cell r="B23">
            <v>129</v>
          </cell>
          <cell r="C23" t="str">
            <v>MOLES-LOPEZ</v>
          </cell>
          <cell r="D23" t="str">
            <v>Alice</v>
          </cell>
          <cell r="E23" t="str">
            <v>Female</v>
          </cell>
          <cell r="F23">
            <v>2016</v>
          </cell>
          <cell r="G23" t="str">
            <v>BSN</v>
          </cell>
          <cell r="H23">
            <v>70</v>
          </cell>
        </row>
        <row r="24">
          <cell r="B24">
            <v>130</v>
          </cell>
          <cell r="C24" t="str">
            <v>BOURLAND</v>
          </cell>
          <cell r="D24" t="str">
            <v xml:space="preserve">Julie </v>
          </cell>
          <cell r="E24" t="str">
            <v>Female</v>
          </cell>
          <cell r="F24">
            <v>2016</v>
          </cell>
          <cell r="G24" t="str">
            <v>BSN</v>
          </cell>
          <cell r="H24">
            <v>60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  <cell r="H25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  <cell r="H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  <cell r="H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  <cell r="H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  <cell r="H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  <cell r="H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  <cell r="H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  <cell r="H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  <cell r="H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  <cell r="H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  <cell r="H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  <cell r="H58" t="e">
            <v>#N/A</v>
          </cell>
        </row>
        <row r="59"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  <cell r="H59" t="e">
            <v>#N/A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  <cell r="H60" t="e">
            <v>#N/A</v>
          </cell>
        </row>
        <row r="61"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  <cell r="H61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  <cell r="H62" t="e">
            <v>#N/A</v>
          </cell>
        </row>
        <row r="63"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  <cell r="H63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  <cell r="H64" t="e">
            <v>#N/A</v>
          </cell>
        </row>
        <row r="65"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  <cell r="H65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  <cell r="H66" t="e">
            <v>#N/A</v>
          </cell>
        </row>
        <row r="67"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  <cell r="H67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  <cell r="H68" t="e">
            <v>#N/A</v>
          </cell>
        </row>
        <row r="69"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  <cell r="H69" t="e">
            <v>#N/A</v>
          </cell>
        </row>
        <row r="70"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  <cell r="H70" t="e">
            <v>#N/A</v>
          </cell>
        </row>
        <row r="71"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  <cell r="H71" t="e">
            <v>#N/A</v>
          </cell>
        </row>
        <row r="72"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  <cell r="H72" t="e">
            <v>#N/A</v>
          </cell>
        </row>
        <row r="73"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  <cell r="H73" t="e">
            <v>#N/A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  <cell r="H74" t="e">
            <v>#N/A</v>
          </cell>
        </row>
      </sheetData>
      <sheetData sheetId="7">
        <row r="15">
          <cell r="B15">
            <v>121</v>
          </cell>
          <cell r="C15" t="str">
            <v>BLANCHARD</v>
          </cell>
          <cell r="D15" t="str">
            <v>Bérénice</v>
          </cell>
          <cell r="E15" t="str">
            <v>Female</v>
          </cell>
          <cell r="F15">
            <v>2015</v>
          </cell>
          <cell r="G15" t="str">
            <v>CSF</v>
          </cell>
          <cell r="H15">
            <v>40</v>
          </cell>
        </row>
        <row r="16">
          <cell r="B16">
            <v>122</v>
          </cell>
          <cell r="C16" t="str">
            <v>CLOQUIÉ</v>
          </cell>
          <cell r="D16" t="str">
            <v>Maxime</v>
          </cell>
          <cell r="E16" t="str">
            <v>Female</v>
          </cell>
          <cell r="F16">
            <v>2016</v>
          </cell>
          <cell r="G16" t="str">
            <v>CSF</v>
          </cell>
          <cell r="H16">
            <v>0</v>
          </cell>
        </row>
        <row r="17">
          <cell r="B17">
            <v>123</v>
          </cell>
          <cell r="C17" t="str">
            <v>Cucco</v>
          </cell>
          <cell r="D17" t="str">
            <v>Susanna</v>
          </cell>
          <cell r="E17" t="str">
            <v>Female</v>
          </cell>
          <cell r="F17">
            <v>2015</v>
          </cell>
          <cell r="G17" t="str">
            <v>CSF</v>
          </cell>
          <cell r="H17">
            <v>30</v>
          </cell>
        </row>
        <row r="18">
          <cell r="B18">
            <v>124</v>
          </cell>
          <cell r="C18" t="str">
            <v>Girard Madoux</v>
          </cell>
          <cell r="D18" t="str">
            <v>Chloe</v>
          </cell>
          <cell r="E18" t="str">
            <v>Female</v>
          </cell>
          <cell r="F18">
            <v>2016</v>
          </cell>
          <cell r="G18" t="str">
            <v>CSF</v>
          </cell>
          <cell r="H18">
            <v>0</v>
          </cell>
        </row>
        <row r="19">
          <cell r="B19">
            <v>125</v>
          </cell>
          <cell r="C19" t="str">
            <v>Gresset Ferrand</v>
          </cell>
          <cell r="D19" t="str">
            <v>Juliette</v>
          </cell>
          <cell r="E19" t="str">
            <v>Female</v>
          </cell>
          <cell r="F19">
            <v>2016</v>
          </cell>
          <cell r="G19" t="str">
            <v>CSF</v>
          </cell>
          <cell r="H19">
            <v>0</v>
          </cell>
        </row>
        <row r="20">
          <cell r="B20">
            <v>126</v>
          </cell>
          <cell r="C20" t="str">
            <v>GRIS</v>
          </cell>
          <cell r="D20" t="str">
            <v>Matilda</v>
          </cell>
          <cell r="E20" t="str">
            <v>Female</v>
          </cell>
          <cell r="F20">
            <v>2016</v>
          </cell>
          <cell r="G20" t="str">
            <v>CSF</v>
          </cell>
          <cell r="H20">
            <v>0</v>
          </cell>
        </row>
        <row r="21">
          <cell r="B21">
            <v>127</v>
          </cell>
          <cell r="C21" t="str">
            <v>Paulus</v>
          </cell>
          <cell r="D21" t="str">
            <v>Jade</v>
          </cell>
          <cell r="E21" t="str">
            <v>Female</v>
          </cell>
          <cell r="F21">
            <v>2016</v>
          </cell>
          <cell r="G21" t="str">
            <v>CSF</v>
          </cell>
          <cell r="H21">
            <v>40</v>
          </cell>
        </row>
        <row r="22">
          <cell r="B22">
            <v>128</v>
          </cell>
          <cell r="C22" t="str">
            <v>SALOT-PONTET</v>
          </cell>
          <cell r="D22" t="str">
            <v>Adénor</v>
          </cell>
          <cell r="E22" t="str">
            <v>Female</v>
          </cell>
          <cell r="F22">
            <v>2015</v>
          </cell>
          <cell r="G22" t="str">
            <v>BSN</v>
          </cell>
          <cell r="H22">
            <v>40</v>
          </cell>
        </row>
        <row r="23">
          <cell r="B23">
            <v>129</v>
          </cell>
          <cell r="C23" t="str">
            <v>MOLES-LOPEZ</v>
          </cell>
          <cell r="D23" t="str">
            <v>Alice</v>
          </cell>
          <cell r="E23" t="str">
            <v>Female</v>
          </cell>
          <cell r="F23">
            <v>2016</v>
          </cell>
          <cell r="G23" t="str">
            <v>BSN</v>
          </cell>
          <cell r="H23">
            <v>10</v>
          </cell>
        </row>
        <row r="24">
          <cell r="B24">
            <v>130</v>
          </cell>
          <cell r="C24" t="str">
            <v>BOURLAND</v>
          </cell>
          <cell r="D24" t="str">
            <v xml:space="preserve">Julie </v>
          </cell>
          <cell r="E24" t="str">
            <v>Female</v>
          </cell>
          <cell r="F24">
            <v>2016</v>
          </cell>
          <cell r="G24" t="str">
            <v>BSN</v>
          </cell>
          <cell r="H24">
            <v>0</v>
          </cell>
        </row>
        <row r="25">
          <cell r="C25" t="e">
            <v>#N/A</v>
          </cell>
          <cell r="D25" t="e">
            <v>#N/A</v>
          </cell>
          <cell r="E25" t="e">
            <v>#N/A</v>
          </cell>
          <cell r="F25" t="e">
            <v>#N/A</v>
          </cell>
          <cell r="G25" t="e">
            <v>#N/A</v>
          </cell>
        </row>
        <row r="26"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</row>
        <row r="27"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</row>
        <row r="28">
          <cell r="C28" t="e">
            <v>#N/A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</row>
        <row r="29"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</row>
        <row r="30">
          <cell r="C30" t="e">
            <v>#N/A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</row>
        <row r="31"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</row>
        <row r="32">
          <cell r="C32" t="e">
            <v>#N/A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  <row r="33">
          <cell r="C33" t="e">
            <v>#N/A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</row>
        <row r="34">
          <cell r="C34" t="e">
            <v>#N/A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</row>
        <row r="35"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</row>
        <row r="52">
          <cell r="C52" t="e">
            <v>#N/A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</row>
        <row r="53">
          <cell r="C53" t="e">
            <v>#N/A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</row>
        <row r="54">
          <cell r="C54" t="e">
            <v>#N/A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</row>
        <row r="55">
          <cell r="C55" t="e">
            <v>#N/A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</row>
        <row r="56"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</row>
        <row r="57">
          <cell r="C57" t="e">
            <v>#N/A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</row>
        <row r="58">
          <cell r="C58" t="e">
            <v>#N/A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</row>
        <row r="59">
          <cell r="C59" t="e">
            <v>#N/A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</row>
        <row r="60">
          <cell r="C60" t="e">
            <v>#N/A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</row>
        <row r="61">
          <cell r="C61" t="e">
            <v>#N/A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</row>
        <row r="62">
          <cell r="C62" t="e">
            <v>#N/A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</row>
        <row r="63">
          <cell r="C63" t="e">
            <v>#N/A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</row>
        <row r="64">
          <cell r="C64" t="e">
            <v>#N/A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</row>
        <row r="65">
          <cell r="C65" t="e">
            <v>#N/A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</row>
        <row r="66">
          <cell r="C66" t="e">
            <v>#N/A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</row>
        <row r="67">
          <cell r="C67" t="e">
            <v>#N/A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</row>
        <row r="68">
          <cell r="C68" t="e">
            <v>#N/A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</row>
        <row r="69">
          <cell r="C69" t="e">
            <v>#N/A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</row>
        <row r="70">
          <cell r="C70" t="e">
            <v>#N/A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</row>
        <row r="71">
          <cell r="C71" t="e">
            <v>#N/A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</row>
        <row r="72">
          <cell r="C72" t="e">
            <v>#N/A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</row>
        <row r="73">
          <cell r="C73" t="e">
            <v>#N/A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</row>
        <row r="74">
          <cell r="C74" t="e">
            <v>#N/A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FBF7F-9C29-46CB-BD76-573AAFCD1A7A}">
  <dimension ref="A1:M23"/>
  <sheetViews>
    <sheetView zoomScaleNormal="100" workbookViewId="0">
      <selection activeCell="A4" sqref="A4:M23"/>
    </sheetView>
  </sheetViews>
  <sheetFormatPr baseColWidth="10" defaultRowHeight="15" x14ac:dyDescent="0.25"/>
  <sheetData>
    <row r="1" spans="1:13" x14ac:dyDescent="0.25">
      <c r="A1" s="1"/>
      <c r="B1" s="2"/>
      <c r="C1" s="2"/>
      <c r="D1" s="3"/>
      <c r="E1" s="2"/>
      <c r="F1" s="2"/>
      <c r="G1" s="2"/>
      <c r="H1" s="2"/>
      <c r="I1" s="2"/>
      <c r="J1" s="2"/>
      <c r="K1" s="4"/>
      <c r="L1" s="4"/>
    </row>
    <row r="2" spans="1:13" ht="31.5" x14ac:dyDescent="0.6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5"/>
    </row>
    <row r="3" spans="1:13" ht="21" x14ac:dyDescent="0.4">
      <c r="A3" s="46" t="s">
        <v>13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6"/>
    </row>
    <row r="4" spans="1:13" x14ac:dyDescent="0.25">
      <c r="A4" s="1"/>
      <c r="B4" s="2"/>
      <c r="C4" s="2"/>
      <c r="D4" s="3"/>
      <c r="E4" s="2"/>
      <c r="F4" s="2"/>
      <c r="G4" s="2"/>
      <c r="H4" s="2"/>
      <c r="I4" s="2"/>
      <c r="J4" s="2"/>
      <c r="K4" s="4"/>
      <c r="L4" s="4"/>
    </row>
    <row r="5" spans="1:13" x14ac:dyDescent="0.25">
      <c r="A5" s="1"/>
      <c r="B5" s="2"/>
      <c r="C5" s="2"/>
      <c r="D5" s="3"/>
      <c r="E5" s="2"/>
      <c r="F5" s="2"/>
      <c r="G5" s="2"/>
      <c r="H5" s="2"/>
      <c r="I5" s="2"/>
      <c r="J5" s="2"/>
      <c r="K5" s="4"/>
      <c r="L5" s="4"/>
    </row>
    <row r="6" spans="1:13" x14ac:dyDescent="0.25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10" t="s">
        <v>12</v>
      </c>
    </row>
    <row r="7" spans="1:13" ht="18.75" x14ac:dyDescent="0.3">
      <c r="A7" s="11">
        <v>1</v>
      </c>
      <c r="B7" s="12">
        <v>118</v>
      </c>
      <c r="C7" t="str">
        <f>VLOOKUP(B7,'[1]liste inscrits'!$A$4:$F$63,2,FALSE)</f>
        <v xml:space="preserve">Fournier </v>
      </c>
      <c r="D7" t="str">
        <f>VLOOKUP(B7,'[1]liste inscrits'!$A$4:$F$63,3,FALSE)</f>
        <v xml:space="preserve">Célian </v>
      </c>
      <c r="E7" s="2" t="str">
        <f>VLOOKUP(B7,'[1]liste inscrits'!$A$4:$F$63,4,FALSE)</f>
        <v>Male</v>
      </c>
      <c r="F7" s="2">
        <f>VLOOKUP(B7,'[1]liste inscrits'!$A$4:$F$63,5,FALSE)</f>
        <v>2015</v>
      </c>
      <c r="G7" s="2" t="str">
        <f>VLOOKUP(B7,'[1]liste inscrits'!$A$4:$F$63,6,FALSE)</f>
        <v>CN Revard</v>
      </c>
      <c r="H7" s="13">
        <f>VLOOKUP(B7,'[1]SPRINT COURT'!$B$15:$K$74,10,FALSE)</f>
        <v>85</v>
      </c>
      <c r="I7" s="13">
        <f>VLOOKUP(B7,[1]BOARDER!$B$15:$I$74,8,FALSE)</f>
        <v>95</v>
      </c>
      <c r="J7" s="13">
        <f>VLOOKUP(B7,[1]SAUT!$B$15:$H$74,7,FALSE)</f>
        <v>80</v>
      </c>
      <c r="K7" s="13">
        <f>VLOOKUP(B7,'[1]MASS START'!$B$15:$H$74,7,FALSE)</f>
        <v>90</v>
      </c>
      <c r="L7" s="13">
        <f>VLOOKUP(B7,[1]BIATHLON!$B$15:$H$74,7,FALSE)</f>
        <v>50</v>
      </c>
      <c r="M7" s="14">
        <f t="shared" ref="M7:M23" si="0">SUM(H7:L7)</f>
        <v>400</v>
      </c>
    </row>
    <row r="8" spans="1:13" ht="18.75" x14ac:dyDescent="0.3">
      <c r="A8" s="11">
        <v>2</v>
      </c>
      <c r="B8" s="12">
        <v>103</v>
      </c>
      <c r="C8" t="str">
        <f>VLOOKUP(B8,'[1]liste inscrits'!$A$4:$F$63,2,FALSE)</f>
        <v>Barouillet</v>
      </c>
      <c r="D8" t="str">
        <f>VLOOKUP(B8,'[1]liste inscrits'!$A$4:$F$63,3,FALSE)</f>
        <v>Maxime</v>
      </c>
      <c r="E8" s="2" t="str">
        <f>VLOOKUP(B8,'[1]liste inscrits'!$A$4:$F$63,4,FALSE)</f>
        <v>Male</v>
      </c>
      <c r="F8" s="2">
        <f>VLOOKUP(B8,'[1]liste inscrits'!$A$4:$F$63,5,FALSE)</f>
        <v>2015</v>
      </c>
      <c r="G8" s="2" t="str">
        <f>VLOOKUP(B8,'[1]liste inscrits'!$A$4:$F$63,6,FALSE)</f>
        <v>CSF</v>
      </c>
      <c r="H8" s="13">
        <f>VLOOKUP(B8,'[1]SPRINT COURT'!$B$15:$K$74,10,FALSE)</f>
        <v>100</v>
      </c>
      <c r="I8" s="13">
        <f>VLOOKUP(B8,[1]BOARDER!$B$15:$I$74,8,FALSE)</f>
        <v>100</v>
      </c>
      <c r="J8" s="13">
        <f>VLOOKUP(B8,[1]SAUT!$B$15:$H$74,7,FALSE)</f>
        <v>60</v>
      </c>
      <c r="K8" s="13">
        <f>VLOOKUP(B8,'[1]MASS START'!$B$15:$H$74,7,FALSE)</f>
        <v>95</v>
      </c>
      <c r="L8" s="13">
        <f>VLOOKUP(B8,[1]BIATHLON!$B$15:$H$74,7,FALSE)</f>
        <v>30</v>
      </c>
      <c r="M8" s="14">
        <f t="shared" si="0"/>
        <v>385</v>
      </c>
    </row>
    <row r="9" spans="1:13" ht="18.75" x14ac:dyDescent="0.3">
      <c r="A9" s="11">
        <v>3</v>
      </c>
      <c r="B9" s="12">
        <v>107</v>
      </c>
      <c r="C9" t="str">
        <f>VLOOKUP(B9,'[1]liste inscrits'!$A$4:$F$63,2,FALSE)</f>
        <v>LAMBOLEY</v>
      </c>
      <c r="D9" t="str">
        <f>VLOOKUP(B9,'[1]liste inscrits'!$A$4:$F$63,3,FALSE)</f>
        <v>Gabin</v>
      </c>
      <c r="E9" s="2" t="str">
        <f>VLOOKUP(B9,'[1]liste inscrits'!$A$4:$F$63,4,FALSE)</f>
        <v>Male</v>
      </c>
      <c r="F9" s="2">
        <f>VLOOKUP(B9,'[1]liste inscrits'!$A$4:$F$63,5,FALSE)</f>
        <v>2016</v>
      </c>
      <c r="G9" s="2" t="str">
        <f>VLOOKUP(B9,'[1]liste inscrits'!$A$4:$F$63,6,FALSE)</f>
        <v>CSF</v>
      </c>
      <c r="H9" s="13">
        <f>VLOOKUP(B9,'[1]SPRINT COURT'!$B$15:$K$74,10,FALSE)</f>
        <v>95</v>
      </c>
      <c r="I9" s="13">
        <f>VLOOKUP(B9,[1]BOARDER!$B$15:$I$74,8,FALSE)</f>
        <v>75</v>
      </c>
      <c r="J9" s="13">
        <f>VLOOKUP(B9,[1]SAUT!$B$15:$H$74,7,FALSE)</f>
        <v>80</v>
      </c>
      <c r="K9" s="13">
        <f>VLOOKUP(B9,'[1]MASS START'!$B$15:$H$74,7,FALSE)</f>
        <v>85</v>
      </c>
      <c r="L9" s="13">
        <f>VLOOKUP(B9,[1]BIATHLON!$B$15:$H$74,7,FALSE)</f>
        <v>20</v>
      </c>
      <c r="M9" s="14">
        <f t="shared" si="0"/>
        <v>355</v>
      </c>
    </row>
    <row r="10" spans="1:13" ht="18.75" x14ac:dyDescent="0.3">
      <c r="A10" s="11">
        <v>4</v>
      </c>
      <c r="B10" s="12">
        <v>111</v>
      </c>
      <c r="C10" t="str">
        <f>VLOOKUP(B10,'[1]liste inscrits'!$A$4:$F$63,2,FALSE)</f>
        <v>PULISCI</v>
      </c>
      <c r="D10" t="str">
        <f>VLOOKUP(B10,'[1]liste inscrits'!$A$4:$F$63,3,FALSE)</f>
        <v>AURELIEN</v>
      </c>
      <c r="E10" s="2" t="str">
        <f>VLOOKUP(B10,'[1]liste inscrits'!$A$4:$F$63,4,FALSE)</f>
        <v>Male</v>
      </c>
      <c r="F10" s="2">
        <f>VLOOKUP(B10,'[1]liste inscrits'!$A$4:$F$63,5,FALSE)</f>
        <v>2015</v>
      </c>
      <c r="G10" s="2" t="str">
        <f>VLOOKUP(B10,'[1]liste inscrits'!$A$4:$F$63,6,FALSE)</f>
        <v>CSF</v>
      </c>
      <c r="H10" s="13">
        <f>VLOOKUP(B10,'[1]SPRINT COURT'!$B$15:$K$74,10,FALSE)</f>
        <v>75</v>
      </c>
      <c r="I10" s="13">
        <f>VLOOKUP(B10,[1]BOARDER!$B$15:$I$74,8,FALSE)</f>
        <v>65</v>
      </c>
      <c r="J10" s="13">
        <f>VLOOKUP(B10,[1]SAUT!$B$15:$H$74,7,FALSE)</f>
        <v>80</v>
      </c>
      <c r="K10" s="13">
        <f>VLOOKUP(B10,'[1]MASS START'!$B$15:$H$74,7,FALSE)</f>
        <v>80</v>
      </c>
      <c r="L10" s="13">
        <f>VLOOKUP(B10,[1]BIATHLON!$B$15:$H$74,7,FALSE)</f>
        <v>50</v>
      </c>
      <c r="M10" s="14">
        <f t="shared" si="0"/>
        <v>350</v>
      </c>
    </row>
    <row r="11" spans="1:13" ht="18.75" x14ac:dyDescent="0.3">
      <c r="A11" s="11">
        <v>5</v>
      </c>
      <c r="B11" s="12">
        <v>101</v>
      </c>
      <c r="C11" t="str">
        <f>VLOOKUP(B11,'[1]liste inscrits'!$A$4:$F$63,2,FALSE)</f>
        <v>Avanzo</v>
      </c>
      <c r="D11" t="str">
        <f>VLOOKUP(B11,'[1]liste inscrits'!$A$4:$F$63,3,FALSE)</f>
        <v>Marcus</v>
      </c>
      <c r="E11" s="2" t="str">
        <f>VLOOKUP(B11,'[1]liste inscrits'!$A$4:$F$63,4,FALSE)</f>
        <v>Male</v>
      </c>
      <c r="F11" s="2">
        <f>VLOOKUP(B11,'[1]liste inscrits'!$A$4:$F$63,5,FALSE)</f>
        <v>2015</v>
      </c>
      <c r="G11" s="2" t="str">
        <f>VLOOKUP(B11,'[1]liste inscrits'!$A$4:$F$63,6,FALSE)</f>
        <v>CSF</v>
      </c>
      <c r="H11" s="13">
        <f>VLOOKUP(B11,'[1]SPRINT COURT'!$B$15:$K$74,10,FALSE)</f>
        <v>65</v>
      </c>
      <c r="I11" s="13">
        <f>VLOOKUP(B11,[1]BOARDER!$B$15:$I$74,8,FALSE)</f>
        <v>85</v>
      </c>
      <c r="J11" s="13">
        <f>VLOOKUP(B11,[1]SAUT!$B$15:$H$74,7,FALSE)</f>
        <v>80</v>
      </c>
      <c r="K11" s="13">
        <f>VLOOKUP(B11,'[1]MASS START'!$B$15:$H$74,7,FALSE)</f>
        <v>65</v>
      </c>
      <c r="L11" s="13">
        <f>VLOOKUP(B11,[1]BIATHLON!$B$15:$H$74,7,FALSE)</f>
        <v>50</v>
      </c>
      <c r="M11" s="14">
        <f t="shared" si="0"/>
        <v>345</v>
      </c>
    </row>
    <row r="12" spans="1:13" ht="18.75" x14ac:dyDescent="0.3">
      <c r="A12" s="11">
        <v>6</v>
      </c>
      <c r="B12" s="12">
        <v>113</v>
      </c>
      <c r="C12" t="str">
        <f>VLOOKUP(B12,'[1]liste inscrits'!$A$4:$F$63,2,FALSE)</f>
        <v>Trisorio</v>
      </c>
      <c r="D12" t="str">
        <f>VLOOKUP(B12,'[1]liste inscrits'!$A$4:$F$63,3,FALSE)</f>
        <v>Luigi</v>
      </c>
      <c r="E12" s="2" t="str">
        <f>VLOOKUP(B12,'[1]liste inscrits'!$A$4:$F$63,4,FALSE)</f>
        <v>Male</v>
      </c>
      <c r="F12" s="2">
        <f>VLOOKUP(B12,'[1]liste inscrits'!$A$4:$F$63,5,FALSE)</f>
        <v>2015</v>
      </c>
      <c r="G12" s="2" t="str">
        <f>VLOOKUP(B12,'[1]liste inscrits'!$A$4:$F$63,6,FALSE)</f>
        <v>CSF</v>
      </c>
      <c r="H12" s="13">
        <f>VLOOKUP(B12,'[1]SPRINT COURT'!$B$15:$K$74,10,FALSE)</f>
        <v>90</v>
      </c>
      <c r="I12" s="13">
        <f>VLOOKUP(B12,[1]BOARDER!$B$15:$I$74,8,FALSE)</f>
        <v>80</v>
      </c>
      <c r="J12" s="13">
        <f>VLOOKUP(B12,[1]SAUT!$B$15:$H$74,7,FALSE)</f>
        <v>40</v>
      </c>
      <c r="K12" s="13">
        <f>VLOOKUP(B12,'[1]MASS START'!$B$15:$H$74,7,FALSE)</f>
        <v>100</v>
      </c>
      <c r="L12" s="13">
        <f>VLOOKUP(B12,[1]BIATHLON!$B$15:$H$74,7,FALSE)</f>
        <v>10</v>
      </c>
      <c r="M12" s="14">
        <f t="shared" si="0"/>
        <v>320</v>
      </c>
    </row>
    <row r="13" spans="1:13" ht="18.75" x14ac:dyDescent="0.3">
      <c r="A13" s="11">
        <v>7</v>
      </c>
      <c r="B13" s="12">
        <v>110</v>
      </c>
      <c r="C13" t="str">
        <f>VLOOKUP(B13,'[1]liste inscrits'!$A$4:$F$63,2,FALSE)</f>
        <v>PUAUD</v>
      </c>
      <c r="D13" t="str">
        <f>VLOOKUP(B13,'[1]liste inscrits'!$A$4:$F$63,3,FALSE)</f>
        <v>Thomas</v>
      </c>
      <c r="E13" s="2" t="str">
        <f>VLOOKUP(B13,'[1]liste inscrits'!$A$4:$F$63,4,FALSE)</f>
        <v>Male</v>
      </c>
      <c r="F13" s="2">
        <f>VLOOKUP(B13,'[1]liste inscrits'!$A$4:$F$63,5,FALSE)</f>
        <v>2015</v>
      </c>
      <c r="G13" s="2" t="str">
        <f>VLOOKUP(B13,'[1]liste inscrits'!$A$4:$F$63,6,FALSE)</f>
        <v>CSF</v>
      </c>
      <c r="H13" s="13">
        <f>VLOOKUP(B13,'[1]SPRINT COURT'!$B$15:$K$74,10,FALSE)</f>
        <v>60</v>
      </c>
      <c r="I13" s="13">
        <f>VLOOKUP(B13,[1]BOARDER!$B$15:$I$74,8,FALSE)</f>
        <v>70</v>
      </c>
      <c r="J13" s="13">
        <f>VLOOKUP(B13,[1]SAUT!$B$15:$H$74,7,FALSE)</f>
        <v>60</v>
      </c>
      <c r="K13" s="13">
        <f>VLOOKUP(B13,'[1]MASS START'!$B$15:$H$74,7,FALSE)</f>
        <v>70</v>
      </c>
      <c r="L13" s="13">
        <f>VLOOKUP(B13,[1]BIATHLON!$B$15:$H$74,7,FALSE)</f>
        <v>30</v>
      </c>
      <c r="M13" s="14">
        <f t="shared" si="0"/>
        <v>290</v>
      </c>
    </row>
    <row r="14" spans="1:13" ht="18.75" x14ac:dyDescent="0.3">
      <c r="A14" s="11">
        <v>8</v>
      </c>
      <c r="B14" s="12">
        <v>112</v>
      </c>
      <c r="C14" t="str">
        <f>VLOOKUP(B14,'[1]liste inscrits'!$A$4:$F$63,2,FALSE)</f>
        <v>Sibué</v>
      </c>
      <c r="D14" t="str">
        <f>VLOOKUP(B14,'[1]liste inscrits'!$A$4:$F$63,3,FALSE)</f>
        <v>Sacha</v>
      </c>
      <c r="E14" s="2" t="str">
        <f>VLOOKUP(B14,'[1]liste inscrits'!$A$4:$F$63,4,FALSE)</f>
        <v>Male</v>
      </c>
      <c r="F14" s="2">
        <f>VLOOKUP(B14,'[1]liste inscrits'!$A$4:$F$63,5,FALSE)</f>
        <v>2015</v>
      </c>
      <c r="G14" s="2" t="str">
        <f>VLOOKUP(B14,'[1]liste inscrits'!$A$4:$F$63,6,FALSE)</f>
        <v>CSF</v>
      </c>
      <c r="H14" s="13">
        <f>VLOOKUP(B14,'[1]SPRINT COURT'!$B$15:$K$74,10,FALSE)</f>
        <v>70</v>
      </c>
      <c r="I14" s="13">
        <f>VLOOKUP(B14,[1]BOARDER!$B$15:$I$74,8,FALSE)</f>
        <v>90</v>
      </c>
      <c r="J14" s="13">
        <f>VLOOKUP(B14,[1]SAUT!$B$15:$H$74,7,FALSE)</f>
        <v>60</v>
      </c>
      <c r="K14" s="13">
        <f>VLOOKUP(B14,'[1]MASS START'!$B$15:$H$74,7,FALSE)</f>
        <v>60</v>
      </c>
      <c r="L14" s="13">
        <f>VLOOKUP(B14,[1]BIATHLON!$B$15:$H$74,7,FALSE)</f>
        <v>10</v>
      </c>
      <c r="M14" s="14">
        <f t="shared" si="0"/>
        <v>290</v>
      </c>
    </row>
    <row r="15" spans="1:13" ht="18.75" x14ac:dyDescent="0.3">
      <c r="A15" s="11">
        <v>9</v>
      </c>
      <c r="B15" s="12">
        <v>119</v>
      </c>
      <c r="C15" t="str">
        <f>VLOOKUP(B15,'[1]liste inscrits'!$A$4:$F$63,2,FALSE)</f>
        <v xml:space="preserve">Genet </v>
      </c>
      <c r="D15" t="str">
        <f>VLOOKUP(B15,'[1]liste inscrits'!$A$4:$F$63,3,FALSE)</f>
        <v>Théo</v>
      </c>
      <c r="E15" s="2" t="str">
        <f>VLOOKUP(B15,'[1]liste inscrits'!$A$4:$F$63,4,FALSE)</f>
        <v>Male</v>
      </c>
      <c r="F15" s="2">
        <f>VLOOKUP(B15,'[1]liste inscrits'!$A$4:$F$63,5,FALSE)</f>
        <v>2015</v>
      </c>
      <c r="G15" s="2" t="str">
        <f>VLOOKUP(B15,'[1]liste inscrits'!$A$4:$F$63,6,FALSE)</f>
        <v>CN Revard</v>
      </c>
      <c r="H15" s="13">
        <f>VLOOKUP(B15,'[1]SPRINT COURT'!$B$15:$K$74,10,FALSE)</f>
        <v>80</v>
      </c>
      <c r="I15" s="13">
        <f>VLOOKUP(B15,[1]BOARDER!$B$15:$I$74,8,FALSE)</f>
        <v>55</v>
      </c>
      <c r="J15" s="13">
        <f>VLOOKUP(B15,[1]SAUT!$B$15:$H$74,7,FALSE)</f>
        <v>30</v>
      </c>
      <c r="K15" s="13">
        <f>VLOOKUP(B15,'[1]MASS START'!$B$15:$H$74,7,FALSE)</f>
        <v>55</v>
      </c>
      <c r="L15" s="13">
        <f>VLOOKUP(B15,[1]BIATHLON!$B$15:$H$74,7,FALSE)</f>
        <v>30</v>
      </c>
      <c r="M15" s="14">
        <f t="shared" si="0"/>
        <v>250</v>
      </c>
    </row>
    <row r="16" spans="1:13" ht="18.75" x14ac:dyDescent="0.3">
      <c r="A16" s="11">
        <v>10</v>
      </c>
      <c r="B16" s="12">
        <v>108</v>
      </c>
      <c r="C16" t="str">
        <f>VLOOKUP(B16,'[1]liste inscrits'!$A$4:$F$63,2,FALSE)</f>
        <v>Marsat</v>
      </c>
      <c r="D16" t="str">
        <f>VLOOKUP(B16,'[1]liste inscrits'!$A$4:$F$63,3,FALSE)</f>
        <v>Elisio</v>
      </c>
      <c r="E16" s="2" t="str">
        <f>VLOOKUP(B16,'[1]liste inscrits'!$A$4:$F$63,4,FALSE)</f>
        <v>Male</v>
      </c>
      <c r="F16" s="2">
        <f>VLOOKUP(B16,'[1]liste inscrits'!$A$4:$F$63,5,FALSE)</f>
        <v>2015</v>
      </c>
      <c r="G16" s="2" t="str">
        <f>VLOOKUP(B16,'[1]liste inscrits'!$A$4:$F$63,6,FALSE)</f>
        <v>CSF</v>
      </c>
      <c r="H16" s="13">
        <f>VLOOKUP(B16,'[1]SPRINT COURT'!$B$15:$K$74,10,FALSE)</f>
        <v>50</v>
      </c>
      <c r="I16" s="13">
        <f>VLOOKUP(B16,[1]BOARDER!$B$15:$I$74,8,FALSE)</f>
        <v>50</v>
      </c>
      <c r="J16" s="13">
        <f>VLOOKUP(B16,[1]SAUT!$B$15:$H$74,7,FALSE)</f>
        <v>20</v>
      </c>
      <c r="K16" s="13">
        <f>VLOOKUP(B16,'[1]MASS START'!$B$15:$H$74,7,FALSE)</f>
        <v>75</v>
      </c>
      <c r="L16" s="13">
        <f>VLOOKUP(B16,[1]BIATHLON!$B$15:$H$74,7,FALSE)</f>
        <v>50</v>
      </c>
      <c r="M16" s="14">
        <f t="shared" si="0"/>
        <v>245</v>
      </c>
    </row>
    <row r="17" spans="1:13" ht="18.75" x14ac:dyDescent="0.3">
      <c r="A17" s="11">
        <v>11</v>
      </c>
      <c r="B17" s="12">
        <v>105</v>
      </c>
      <c r="C17" t="str">
        <f>VLOOKUP(B17,'[1]liste inscrits'!$A$4:$F$63,2,FALSE)</f>
        <v>Huré</v>
      </c>
      <c r="D17" t="str">
        <f>VLOOKUP(B17,'[1]liste inscrits'!$A$4:$F$63,3,FALSE)</f>
        <v>Timothée</v>
      </c>
      <c r="E17" s="2" t="str">
        <f>VLOOKUP(B17,'[1]liste inscrits'!$A$4:$F$63,4,FALSE)</f>
        <v>Male</v>
      </c>
      <c r="F17" s="2">
        <f>VLOOKUP(B17,'[1]liste inscrits'!$A$4:$F$63,5,FALSE)</f>
        <v>2015</v>
      </c>
      <c r="G17" s="2" t="str">
        <f>VLOOKUP(B17,'[1]liste inscrits'!$A$4:$F$63,6,FALSE)</f>
        <v>CSF</v>
      </c>
      <c r="H17" s="13">
        <f>VLOOKUP(B17,'[1]SPRINT COURT'!$B$15:$K$74,10,FALSE)</f>
        <v>46</v>
      </c>
      <c r="I17" s="13">
        <f>VLOOKUP(B17,[1]BOARDER!$B$15:$I$74,8,FALSE)</f>
        <v>48</v>
      </c>
      <c r="J17" s="13">
        <f>VLOOKUP(B17,[1]SAUT!$B$15:$H$74,7,FALSE)</f>
        <v>60</v>
      </c>
      <c r="K17" s="13">
        <f>VLOOKUP(B17,'[1]MASS START'!$B$15:$H$74,7,FALSE)</f>
        <v>50</v>
      </c>
      <c r="L17" s="13">
        <f>VLOOKUP(B17,[1]BIATHLON!$B$15:$H$74,7,FALSE)</f>
        <v>10</v>
      </c>
      <c r="M17" s="14">
        <f t="shared" si="0"/>
        <v>214</v>
      </c>
    </row>
    <row r="18" spans="1:13" ht="18.75" x14ac:dyDescent="0.3">
      <c r="A18" s="11">
        <v>12</v>
      </c>
      <c r="B18" s="12">
        <v>114</v>
      </c>
      <c r="C18" t="str">
        <f>VLOOKUP(B18,'[1]liste inscrits'!$A$4:$F$63,2,FALSE)</f>
        <v>BUFFET</v>
      </c>
      <c r="D18" t="str">
        <f>VLOOKUP(B18,'[1]liste inscrits'!$A$4:$F$63,3,FALSE)</f>
        <v>Louis</v>
      </c>
      <c r="E18" s="2" t="str">
        <f>VLOOKUP(B18,'[1]liste inscrits'!$A$4:$F$63,4,FALSE)</f>
        <v>Male</v>
      </c>
      <c r="F18" s="2">
        <f>VLOOKUP(B18,'[1]liste inscrits'!$A$4:$F$63,5,FALSE)</f>
        <v>2015</v>
      </c>
      <c r="G18" s="2" t="str">
        <f>VLOOKUP(B18,'[1]liste inscrits'!$A$4:$F$63,6,FALSE)</f>
        <v>BSN</v>
      </c>
      <c r="H18" s="13">
        <f>VLOOKUP(B18,'[1]SPRINT COURT'!$B$15:$K$74,10,FALSE)</f>
        <v>48</v>
      </c>
      <c r="I18" s="13">
        <f>VLOOKUP(B18,[1]BOARDER!$B$15:$I$74,8,FALSE)</f>
        <v>46</v>
      </c>
      <c r="J18" s="13">
        <f>VLOOKUP(B18,[1]SAUT!$B$15:$H$74,7,FALSE)</f>
        <v>40</v>
      </c>
      <c r="K18" s="13">
        <f>VLOOKUP(B18,'[1]MASS START'!$B$15:$H$74,7,FALSE)</f>
        <v>48</v>
      </c>
      <c r="L18" s="13">
        <f>VLOOKUP(B18,[1]BIATHLON!$B$15:$H$74,7,FALSE)</f>
        <v>30</v>
      </c>
      <c r="M18" s="14">
        <f t="shared" si="0"/>
        <v>212</v>
      </c>
    </row>
    <row r="19" spans="1:13" ht="18.75" x14ac:dyDescent="0.3">
      <c r="A19" s="11">
        <v>13</v>
      </c>
      <c r="B19" s="12">
        <v>104</v>
      </c>
      <c r="C19" t="str">
        <f>VLOOKUP(B19,'[1]liste inscrits'!$A$4:$F$63,2,FALSE)</f>
        <v>GEORGES</v>
      </c>
      <c r="D19" t="str">
        <f>VLOOKUP(B19,'[1]liste inscrits'!$A$4:$F$63,3,FALSE)</f>
        <v>Timothée</v>
      </c>
      <c r="E19" s="2" t="str">
        <f>VLOOKUP(B19,'[1]liste inscrits'!$A$4:$F$63,4,FALSE)</f>
        <v>Male</v>
      </c>
      <c r="F19" s="2">
        <f>VLOOKUP(B19,'[1]liste inscrits'!$A$4:$F$63,5,FALSE)</f>
        <v>2016</v>
      </c>
      <c r="G19" s="2" t="str">
        <f>VLOOKUP(B19,'[1]liste inscrits'!$A$4:$F$63,6,FALSE)</f>
        <v>CSF</v>
      </c>
      <c r="H19" s="13">
        <f>VLOOKUP(B19,'[1]SPRINT COURT'!$B$15:$K$74,10,FALSE)</f>
        <v>42</v>
      </c>
      <c r="I19" s="13">
        <f>VLOOKUP(B19,[1]BOARDER!$B$15:$I$74,8,FALSE)</f>
        <v>40</v>
      </c>
      <c r="J19" s="13">
        <f>VLOOKUP(B19,[1]SAUT!$B$15:$H$74,7,FALSE)</f>
        <v>30</v>
      </c>
      <c r="K19" s="13">
        <f>VLOOKUP(B19,'[1]MASS START'!$B$15:$H$74,7,FALSE)</f>
        <v>42</v>
      </c>
      <c r="L19" s="13">
        <f>VLOOKUP(B19,[1]BIATHLON!$B$15:$H$74,7,FALSE)</f>
        <v>50</v>
      </c>
      <c r="M19" s="14">
        <f t="shared" si="0"/>
        <v>204</v>
      </c>
    </row>
    <row r="20" spans="1:13" ht="18.75" x14ac:dyDescent="0.3">
      <c r="A20" s="11">
        <v>14</v>
      </c>
      <c r="B20" s="12">
        <v>102</v>
      </c>
      <c r="C20" t="str">
        <f>VLOOKUP(B20,'[1]liste inscrits'!$A$4:$F$63,2,FALSE)</f>
        <v>Bac-David</v>
      </c>
      <c r="D20" t="str">
        <f>VLOOKUP(B20,'[1]liste inscrits'!$A$4:$F$63,3,FALSE)</f>
        <v>Nathanael</v>
      </c>
      <c r="E20" s="2" t="str">
        <f>VLOOKUP(B20,'[1]liste inscrits'!$A$4:$F$63,4,FALSE)</f>
        <v>Male</v>
      </c>
      <c r="F20" s="2">
        <f>VLOOKUP(B20,'[1]liste inscrits'!$A$4:$F$63,5,FALSE)</f>
        <v>2015</v>
      </c>
      <c r="G20" s="2" t="str">
        <f>VLOOKUP(B20,'[1]liste inscrits'!$A$4:$F$63,6,FALSE)</f>
        <v>CSF</v>
      </c>
      <c r="H20" s="13">
        <f>VLOOKUP(B20,'[1]SPRINT COURT'!$B$15:$K$74,10,FALSE)</f>
        <v>55</v>
      </c>
      <c r="I20" s="13">
        <f>VLOOKUP(B20,[1]BOARDER!$B$15:$I$74,8,FALSE)</f>
        <v>60</v>
      </c>
      <c r="J20" s="13">
        <f>VLOOKUP(B20,[1]SAUT!$B$15:$H$74,7,FALSE)</f>
        <v>20</v>
      </c>
      <c r="K20" s="13">
        <f>VLOOKUP(B20,'[1]MASS START'!$B$15:$H$74,7,FALSE)</f>
        <v>46</v>
      </c>
      <c r="L20" s="13">
        <f>VLOOKUP(B20,[1]BIATHLON!$B$15:$H$74,7,FALSE)</f>
        <v>0</v>
      </c>
      <c r="M20" s="14">
        <f t="shared" si="0"/>
        <v>181</v>
      </c>
    </row>
    <row r="21" spans="1:13" ht="18.75" x14ac:dyDescent="0.3">
      <c r="A21" s="11">
        <v>15</v>
      </c>
      <c r="B21" s="12">
        <v>106</v>
      </c>
      <c r="C21" t="str">
        <f>VLOOKUP(B21,'[1]liste inscrits'!$A$4:$F$63,2,FALSE)</f>
        <v>L’Orphelin</v>
      </c>
      <c r="D21" t="str">
        <f>VLOOKUP(B21,'[1]liste inscrits'!$A$4:$F$63,3,FALSE)</f>
        <v>Simon</v>
      </c>
      <c r="E21" s="2" t="str">
        <f>VLOOKUP(B21,'[1]liste inscrits'!$A$4:$F$63,4,FALSE)</f>
        <v>Male</v>
      </c>
      <c r="F21" s="2">
        <f>VLOOKUP(B21,'[1]liste inscrits'!$A$4:$F$63,5,FALSE)</f>
        <v>2017</v>
      </c>
      <c r="G21" s="2" t="str">
        <f>VLOOKUP(B21,'[1]liste inscrits'!$A$4:$F$63,6,FALSE)</f>
        <v>CSF</v>
      </c>
      <c r="H21" s="13">
        <f>VLOOKUP(B21,'[1]SPRINT COURT'!$B$15:$K$74,10,FALSE)</f>
        <v>40</v>
      </c>
      <c r="I21" s="13">
        <f>VLOOKUP(B21,[1]BOARDER!$B$15:$I$74,8,FALSE)</f>
        <v>42</v>
      </c>
      <c r="J21" s="13">
        <f>VLOOKUP(B21,[1]SAUT!$B$15:$H$74,7,FALSE)</f>
        <v>50</v>
      </c>
      <c r="K21" s="13">
        <f>VLOOKUP(B21,'[1]MASS START'!$B$15:$H$74,7,FALSE)</f>
        <v>44</v>
      </c>
      <c r="L21" s="13">
        <f>VLOOKUP(B21,[1]BIATHLON!$B$15:$H$74,7,FALSE)</f>
        <v>0</v>
      </c>
      <c r="M21" s="14">
        <f t="shared" si="0"/>
        <v>176</v>
      </c>
    </row>
    <row r="22" spans="1:13" ht="18.75" x14ac:dyDescent="0.3">
      <c r="A22" s="11">
        <v>16</v>
      </c>
      <c r="B22" s="12">
        <v>109</v>
      </c>
      <c r="C22" t="str">
        <f>VLOOKUP(B22,'[1]liste inscrits'!$A$4:$F$63,2,FALSE)</f>
        <v>Ponson</v>
      </c>
      <c r="D22" t="str">
        <f>VLOOKUP(B22,'[1]liste inscrits'!$A$4:$F$63,3,FALSE)</f>
        <v>Augustin</v>
      </c>
      <c r="E22" s="2" t="str">
        <f>VLOOKUP(B22,'[1]liste inscrits'!$A$4:$F$63,4,FALSE)</f>
        <v>Male</v>
      </c>
      <c r="F22" s="2">
        <f>VLOOKUP(B22,'[1]liste inscrits'!$A$4:$F$63,5,FALSE)</f>
        <v>2016</v>
      </c>
      <c r="G22" s="2" t="str">
        <f>VLOOKUP(B22,'[1]liste inscrits'!$A$4:$F$63,6,FALSE)</f>
        <v>CSF</v>
      </c>
      <c r="H22" s="13">
        <f>VLOOKUP(B22,'[1]SPRINT COURT'!$B$15:$K$74,10,FALSE)</f>
        <v>44</v>
      </c>
      <c r="I22" s="13">
        <f>VLOOKUP(B22,[1]BOARDER!$B$15:$I$74,8,FALSE)</f>
        <v>44</v>
      </c>
      <c r="J22" s="13">
        <f>VLOOKUP(B22,[1]SAUT!$B$15:$H$74,7,FALSE)</f>
        <v>20</v>
      </c>
      <c r="K22" s="13">
        <f>VLOOKUP(B22,'[1]MASS START'!$B$15:$H$74,7,FALSE)</f>
        <v>40</v>
      </c>
      <c r="L22" s="13">
        <f>VLOOKUP(B22,[1]BIATHLON!$B$15:$H$74,7,FALSE)</f>
        <v>0</v>
      </c>
      <c r="M22" s="14">
        <f t="shared" si="0"/>
        <v>148</v>
      </c>
    </row>
    <row r="23" spans="1:13" ht="18.75" x14ac:dyDescent="0.3">
      <c r="A23" s="11">
        <v>17</v>
      </c>
      <c r="B23" s="12">
        <v>116</v>
      </c>
      <c r="C23" t="str">
        <f>VLOOKUP(B23,'[1]liste inscrits'!$A$4:$F$63,2,FALSE)</f>
        <v>PRATT-GODEFROY</v>
      </c>
      <c r="D23" t="str">
        <f>VLOOKUP(B23,'[1]liste inscrits'!$A$4:$F$63,3,FALSE)</f>
        <v>Simon</v>
      </c>
      <c r="E23" s="2" t="str">
        <f>VLOOKUP(B23,'[1]liste inscrits'!$A$4:$F$63,4,FALSE)</f>
        <v>Male</v>
      </c>
      <c r="F23" s="2">
        <f>VLOOKUP(B23,'[1]liste inscrits'!$A$4:$F$63,5,FALSE)</f>
        <v>2016</v>
      </c>
      <c r="G23" s="2" t="str">
        <f>VLOOKUP(B23,'[1]liste inscrits'!$A$4:$F$63,6,FALSE)</f>
        <v>BSN</v>
      </c>
      <c r="H23" s="13">
        <f>VLOOKUP(B23,'[1]SPRINT COURT'!$B$15:$K$74,10,FALSE)</f>
        <v>38</v>
      </c>
      <c r="I23" s="13">
        <f>VLOOKUP(B23,[1]BOARDER!$B$15:$I$74,8,FALSE)</f>
        <v>38</v>
      </c>
      <c r="J23" s="13">
        <f>VLOOKUP(B23,[1]SAUT!$B$15:$H$74,7,FALSE)</f>
        <v>0</v>
      </c>
      <c r="K23" s="13">
        <f>VLOOKUP(B23,'[1]MASS START'!$B$15:$H$74,7,FALSE)</f>
        <v>38</v>
      </c>
      <c r="L23" s="13">
        <f>VLOOKUP(B23,[1]BIATHLON!$B$15:$H$74,7,FALSE)</f>
        <v>0</v>
      </c>
      <c r="M23" s="14">
        <f t="shared" si="0"/>
        <v>114</v>
      </c>
    </row>
  </sheetData>
  <sortState xmlns:xlrd2="http://schemas.microsoft.com/office/spreadsheetml/2017/richdata2" ref="A7:M23">
    <sortCondition descending="1" ref="M7:M23"/>
  </sortState>
  <mergeCells count="2"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59BE4-B5F6-4541-AAB0-D078135770B4}">
  <dimension ref="A2:M15"/>
  <sheetViews>
    <sheetView zoomScaleNormal="100" workbookViewId="0">
      <selection activeCell="D18" sqref="D18"/>
    </sheetView>
  </sheetViews>
  <sheetFormatPr baseColWidth="10" defaultRowHeight="15" x14ac:dyDescent="0.25"/>
  <sheetData>
    <row r="2" spans="1:13" ht="31.5" x14ac:dyDescent="0.6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3" ht="21" x14ac:dyDescent="0.4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3" s="16" customFormat="1" ht="21" x14ac:dyDescent="0.4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3" s="16" customFormat="1" ht="21" x14ac:dyDescent="0.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3" x14ac:dyDescent="0.25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10" t="s">
        <v>12</v>
      </c>
    </row>
    <row r="7" spans="1:13" ht="18.75" x14ac:dyDescent="0.3">
      <c r="A7" s="11">
        <v>1</v>
      </c>
      <c r="B7" s="12">
        <v>128</v>
      </c>
      <c r="C7" t="str">
        <f>VLOOKUP(B7,'[2]liste inscrits'!$A$4:$F$63,2,FALSE)</f>
        <v>SALOT-PONTET</v>
      </c>
      <c r="D7" t="str">
        <f>VLOOKUP(B7,'[2]liste inscrits'!$A$4:$F$63,3,FALSE)</f>
        <v>Adénor</v>
      </c>
      <c r="E7" s="2" t="str">
        <f>VLOOKUP(B7,'[2]liste inscrits'!$A$4:$F$63,4,FALSE)</f>
        <v>Female</v>
      </c>
      <c r="F7" s="2">
        <f>VLOOKUP(B7,'[2]liste inscrits'!$A$4:$F$63,5,FALSE)</f>
        <v>2015</v>
      </c>
      <c r="G7" s="2" t="str">
        <f>VLOOKUP(B7,'[2]liste inscrits'!$A$4:$F$63,6,FALSE)</f>
        <v>BSN</v>
      </c>
      <c r="H7" s="13">
        <f>VLOOKUP(B7,'[2]SPRINT COURT'!$B$15:$K$74,10,FALSE)</f>
        <v>95</v>
      </c>
      <c r="I7" s="13">
        <f>VLOOKUP(B7,[2]BOARDER!$B$15:$I$74,8,FALSE)</f>
        <v>95</v>
      </c>
      <c r="J7" s="13">
        <f>VLOOKUP(B7,[2]SAUT!$B$15:$H$74,7,FALSE)</f>
        <v>80</v>
      </c>
      <c r="K7" s="13">
        <f>VLOOKUP(B7,'[2]MASS START'!$B$15:$H$74,7,FALSE)</f>
        <v>95</v>
      </c>
      <c r="L7" s="13">
        <f>VLOOKUP(B7,[2]BIATHLON!$B$15:$H$74,7,FALSE)</f>
        <v>40</v>
      </c>
      <c r="M7" s="14">
        <f t="shared" ref="M7:M15" si="0">SUM(H7:L7)</f>
        <v>405</v>
      </c>
    </row>
    <row r="8" spans="1:13" ht="18.75" x14ac:dyDescent="0.3">
      <c r="A8" s="11">
        <v>2</v>
      </c>
      <c r="B8" s="12">
        <v>121</v>
      </c>
      <c r="C8" t="str">
        <f>VLOOKUP(B8,'[2]liste inscrits'!$A$4:$F$63,2,FALSE)</f>
        <v>BLANCHARD</v>
      </c>
      <c r="D8" t="str">
        <f>VLOOKUP(B8,'[2]liste inscrits'!$A$4:$F$63,3,FALSE)</f>
        <v>Bérénice</v>
      </c>
      <c r="E8" s="2" t="str">
        <f>VLOOKUP(B8,'[2]liste inscrits'!$A$4:$F$63,4,FALSE)</f>
        <v>Female</v>
      </c>
      <c r="F8" s="2">
        <f>VLOOKUP(B8,'[2]liste inscrits'!$A$4:$F$63,5,FALSE)</f>
        <v>2015</v>
      </c>
      <c r="G8" s="2" t="str">
        <f>VLOOKUP(B8,'[2]liste inscrits'!$A$4:$F$63,6,FALSE)</f>
        <v>CSF</v>
      </c>
      <c r="H8" s="13">
        <f>VLOOKUP(B8,'[2]SPRINT COURT'!$B$15:$K$74,10,FALSE)</f>
        <v>100</v>
      </c>
      <c r="I8" s="13">
        <f>VLOOKUP(B8,[2]BOARDER!$B$15:$I$74,8,FALSE)</f>
        <v>100</v>
      </c>
      <c r="J8" s="13">
        <f>VLOOKUP(B8,[2]SAUT!$B$15:$H$74,7,FALSE)</f>
        <v>40</v>
      </c>
      <c r="K8" s="13">
        <f>VLOOKUP(B8,'[2]MASS START'!$B$15:$H$74,7,FALSE)</f>
        <v>100</v>
      </c>
      <c r="L8" s="13">
        <f>VLOOKUP(B8,[2]BIATHLON!$B$15:$H$74,7,FALSE)</f>
        <v>40</v>
      </c>
      <c r="M8" s="14">
        <f t="shared" si="0"/>
        <v>380</v>
      </c>
    </row>
    <row r="9" spans="1:13" ht="18.75" x14ac:dyDescent="0.3">
      <c r="A9" s="11">
        <v>3</v>
      </c>
      <c r="B9" s="12">
        <v>127</v>
      </c>
      <c r="C9" t="str">
        <f>VLOOKUP(B9,'[2]liste inscrits'!$A$4:$F$63,2,FALSE)</f>
        <v>Paulus</v>
      </c>
      <c r="D9" t="str">
        <f>VLOOKUP(B9,'[2]liste inscrits'!$A$4:$F$63,3,FALSE)</f>
        <v>Jade</v>
      </c>
      <c r="E9" s="2" t="str">
        <f>VLOOKUP(B9,'[2]liste inscrits'!$A$4:$F$63,4,FALSE)</f>
        <v>Female</v>
      </c>
      <c r="F9" s="2">
        <f>VLOOKUP(B9,'[2]liste inscrits'!$A$4:$F$63,5,FALSE)</f>
        <v>2016</v>
      </c>
      <c r="G9" s="2" t="str">
        <f>VLOOKUP(B9,'[2]liste inscrits'!$A$4:$F$63,6,FALSE)</f>
        <v>CSF</v>
      </c>
      <c r="H9" s="13">
        <f>VLOOKUP(B9,'[2]SPRINT COURT'!$B$15:$K$74,10,FALSE)</f>
        <v>90</v>
      </c>
      <c r="I9" s="13">
        <f>VLOOKUP(B9,[2]BOARDER!$B$15:$I$74,8,FALSE)</f>
        <v>85</v>
      </c>
      <c r="J9" s="13">
        <f>VLOOKUP(B9,[2]SAUT!$B$15:$H$74,7,FALSE)</f>
        <v>20</v>
      </c>
      <c r="K9" s="13">
        <f>VLOOKUP(B9,'[2]MASS START'!$B$15:$H$74,7,FALSE)</f>
        <v>90</v>
      </c>
      <c r="L9" s="13">
        <f>VLOOKUP(B9,[2]BIATHLON!$B$15:$H$74,7,FALSE)</f>
        <v>40</v>
      </c>
      <c r="M9" s="14">
        <f t="shared" si="0"/>
        <v>325</v>
      </c>
    </row>
    <row r="10" spans="1:13" ht="18.75" x14ac:dyDescent="0.3">
      <c r="A10" s="11">
        <v>4</v>
      </c>
      <c r="B10" s="12">
        <v>123</v>
      </c>
      <c r="C10" t="str">
        <f>VLOOKUP(B10,'[2]liste inscrits'!$A$4:$F$63,2,FALSE)</f>
        <v>Cucco</v>
      </c>
      <c r="D10" t="str">
        <f>VLOOKUP(B10,'[2]liste inscrits'!$A$4:$F$63,3,FALSE)</f>
        <v>Susanna</v>
      </c>
      <c r="E10" s="2" t="str">
        <f>VLOOKUP(B10,'[2]liste inscrits'!$A$4:$F$63,4,FALSE)</f>
        <v>Female</v>
      </c>
      <c r="F10" s="2">
        <f>VLOOKUP(B10,'[2]liste inscrits'!$A$4:$F$63,5,FALSE)</f>
        <v>2015</v>
      </c>
      <c r="G10" s="2" t="str">
        <f>VLOOKUP(B10,'[2]liste inscrits'!$A$4:$F$63,6,FALSE)</f>
        <v>CSF</v>
      </c>
      <c r="H10" s="13">
        <f>VLOOKUP(B10,'[2]SPRINT COURT'!$B$15:$K$74,10,FALSE)</f>
        <v>85</v>
      </c>
      <c r="I10" s="13">
        <f>VLOOKUP(B10,[2]BOARDER!$B$15:$I$74,8,FALSE)</f>
        <v>75</v>
      </c>
      <c r="J10" s="13">
        <f>VLOOKUP(B10,[2]SAUT!$B$15:$H$74,7,FALSE)</f>
        <v>40</v>
      </c>
      <c r="K10" s="13">
        <f>VLOOKUP(B10,'[2]MASS START'!$B$15:$H$74,7,FALSE)</f>
        <v>85</v>
      </c>
      <c r="L10" s="13">
        <f>VLOOKUP(B10,[2]BIATHLON!$B$15:$H$74,7,FALSE)</f>
        <v>30</v>
      </c>
      <c r="M10" s="14">
        <f t="shared" si="0"/>
        <v>315</v>
      </c>
    </row>
    <row r="11" spans="1:13" ht="18.75" x14ac:dyDescent="0.3">
      <c r="A11" s="11">
        <v>5</v>
      </c>
      <c r="B11" s="12">
        <v>125</v>
      </c>
      <c r="C11" t="str">
        <f>VLOOKUP(B11,'[2]liste inscrits'!$A$4:$F$63,2,FALSE)</f>
        <v>Gresset Ferrand</v>
      </c>
      <c r="D11" t="str">
        <f>VLOOKUP(B11,'[2]liste inscrits'!$A$4:$F$63,3,FALSE)</f>
        <v>Juliette</v>
      </c>
      <c r="E11" s="2" t="str">
        <f>VLOOKUP(B11,'[2]liste inscrits'!$A$4:$F$63,4,FALSE)</f>
        <v>Female</v>
      </c>
      <c r="F11" s="2">
        <f>VLOOKUP(B11,'[2]liste inscrits'!$A$4:$F$63,5,FALSE)</f>
        <v>2016</v>
      </c>
      <c r="G11" s="2" t="str">
        <f>VLOOKUP(B11,'[2]liste inscrits'!$A$4:$F$63,6,FALSE)</f>
        <v>CSF</v>
      </c>
      <c r="H11" s="13">
        <f>VLOOKUP(B11,'[2]SPRINT COURT'!$B$15:$K$74,10,FALSE)</f>
        <v>75</v>
      </c>
      <c r="I11" s="13">
        <f>VLOOKUP(B11,[2]BOARDER!$B$15:$I$74,8,FALSE)</f>
        <v>90</v>
      </c>
      <c r="J11" s="13">
        <f>VLOOKUP(B11,[2]SAUT!$B$15:$H$74,7,FALSE)</f>
        <v>40</v>
      </c>
      <c r="K11" s="13">
        <f>VLOOKUP(B11,'[2]MASS START'!$B$15:$H$74,7,FALSE)</f>
        <v>80</v>
      </c>
      <c r="L11" s="13">
        <f>VLOOKUP(B11,[2]BIATHLON!$B$15:$H$74,7,FALSE)</f>
        <v>0</v>
      </c>
      <c r="M11" s="14">
        <f t="shared" si="0"/>
        <v>285</v>
      </c>
    </row>
    <row r="12" spans="1:13" ht="18.75" x14ac:dyDescent="0.3">
      <c r="A12" s="11">
        <v>6</v>
      </c>
      <c r="B12" s="12">
        <v>126</v>
      </c>
      <c r="C12" t="str">
        <f>VLOOKUP(B12,'[2]liste inscrits'!$A$4:$F$63,2,FALSE)</f>
        <v>GRIS</v>
      </c>
      <c r="D12" t="str">
        <f>VLOOKUP(B12,'[2]liste inscrits'!$A$4:$F$63,3,FALSE)</f>
        <v>Matilda</v>
      </c>
      <c r="E12" s="2" t="str">
        <f>VLOOKUP(B12,'[2]liste inscrits'!$A$4:$F$63,4,FALSE)</f>
        <v>Female</v>
      </c>
      <c r="F12" s="2">
        <f>VLOOKUP(B12,'[2]liste inscrits'!$A$4:$F$63,5,FALSE)</f>
        <v>2016</v>
      </c>
      <c r="G12" s="2" t="str">
        <f>VLOOKUP(B12,'[2]liste inscrits'!$A$4:$F$63,6,FALSE)</f>
        <v>CSF</v>
      </c>
      <c r="H12" s="13">
        <f>VLOOKUP(B12,'[2]SPRINT COURT'!$B$15:$K$74,10,FALSE)</f>
        <v>80</v>
      </c>
      <c r="I12" s="13">
        <f>VLOOKUP(B12,[2]BOARDER!$B$15:$I$74,8,FALSE)</f>
        <v>80</v>
      </c>
      <c r="J12" s="13">
        <f>VLOOKUP(B12,[2]SAUT!$B$15:$H$74,7,FALSE)</f>
        <v>40</v>
      </c>
      <c r="K12" s="13">
        <f>VLOOKUP(B12,'[2]MASS START'!$B$15:$H$74,7,FALSE)</f>
        <v>75</v>
      </c>
      <c r="L12" s="13">
        <f>VLOOKUP(B12,[2]BIATHLON!$B$15:$H$74,7,FALSE)</f>
        <v>0</v>
      </c>
      <c r="M12" s="14">
        <f t="shared" si="0"/>
        <v>275</v>
      </c>
    </row>
    <row r="13" spans="1:13" ht="18.75" x14ac:dyDescent="0.3">
      <c r="A13" s="11">
        <v>7</v>
      </c>
      <c r="B13" s="12">
        <v>129</v>
      </c>
      <c r="C13" t="str">
        <f>VLOOKUP(B13,'[2]liste inscrits'!$A$4:$F$63,2,FALSE)</f>
        <v>MOLES-LOPEZ</v>
      </c>
      <c r="D13" t="str">
        <f>VLOOKUP(B13,'[2]liste inscrits'!$A$4:$F$63,3,FALSE)</f>
        <v>Alice</v>
      </c>
      <c r="E13" s="2" t="str">
        <f>VLOOKUP(B13,'[2]liste inscrits'!$A$4:$F$63,4,FALSE)</f>
        <v>Female</v>
      </c>
      <c r="F13" s="2">
        <f>VLOOKUP(B13,'[2]liste inscrits'!$A$4:$F$63,5,FALSE)</f>
        <v>2016</v>
      </c>
      <c r="G13" s="2" t="str">
        <f>VLOOKUP(B13,'[2]liste inscrits'!$A$4:$F$63,6,FALSE)</f>
        <v>BSN</v>
      </c>
      <c r="H13" s="13">
        <f>VLOOKUP(B13,'[2]SPRINT COURT'!$B$15:$K$74,10,FALSE)</f>
        <v>70</v>
      </c>
      <c r="I13" s="13">
        <f>VLOOKUP(B13,[2]BOARDER!$B$15:$I$74,8,FALSE)</f>
        <v>70</v>
      </c>
      <c r="J13" s="13">
        <f>VLOOKUP(B13,[2]SAUT!$B$15:$H$74,7,FALSE)</f>
        <v>30</v>
      </c>
      <c r="K13" s="13">
        <f>VLOOKUP(B13,'[2]MASS START'!$B$15:$H$74,7,FALSE)</f>
        <v>70</v>
      </c>
      <c r="L13" s="13">
        <f>VLOOKUP(B13,[2]BIATHLON!$B$15:$H$74,7,FALSE)</f>
        <v>10</v>
      </c>
      <c r="M13" s="14">
        <f t="shared" si="0"/>
        <v>250</v>
      </c>
    </row>
    <row r="14" spans="1:13" ht="18.75" x14ac:dyDescent="0.3">
      <c r="A14" s="11">
        <v>8</v>
      </c>
      <c r="B14" s="12">
        <v>130</v>
      </c>
      <c r="C14" t="str">
        <f>VLOOKUP(B14,'[2]liste inscrits'!$A$4:$F$63,2,FALSE)</f>
        <v>BOURLAND</v>
      </c>
      <c r="D14" t="str">
        <f>VLOOKUP(B14,'[2]liste inscrits'!$A$4:$F$63,3,FALSE)</f>
        <v xml:space="preserve">Julie </v>
      </c>
      <c r="E14" s="2" t="str">
        <f>VLOOKUP(B14,'[2]liste inscrits'!$A$4:$F$63,4,FALSE)</f>
        <v>Female</v>
      </c>
      <c r="F14" s="2">
        <f>VLOOKUP(B14,'[2]liste inscrits'!$A$4:$F$63,5,FALSE)</f>
        <v>2016</v>
      </c>
      <c r="G14" s="2" t="str">
        <f>VLOOKUP(B14,'[2]liste inscrits'!$A$4:$F$63,6,FALSE)</f>
        <v>BSN</v>
      </c>
      <c r="H14" s="13">
        <f>VLOOKUP(B14,'[2]SPRINT COURT'!$B$15:$K$74,10,FALSE)</f>
        <v>60</v>
      </c>
      <c r="I14" s="13">
        <f>VLOOKUP(B14,[2]BOARDER!$B$15:$I$74,8,FALSE)</f>
        <v>65</v>
      </c>
      <c r="J14" s="13">
        <f>VLOOKUP(B14,[2]SAUT!$B$15:$H$74,7,FALSE)</f>
        <v>40</v>
      </c>
      <c r="K14" s="13">
        <f>VLOOKUP(B14,'[2]MASS START'!$B$15:$H$74,7,FALSE)</f>
        <v>60</v>
      </c>
      <c r="L14" s="13">
        <f>VLOOKUP(B14,[2]BIATHLON!$B$15:$H$74,7,FALSE)</f>
        <v>0</v>
      </c>
      <c r="M14" s="14">
        <f t="shared" si="0"/>
        <v>225</v>
      </c>
    </row>
    <row r="15" spans="1:13" ht="18.75" x14ac:dyDescent="0.3">
      <c r="A15" s="11">
        <v>9</v>
      </c>
      <c r="B15" s="12">
        <v>122</v>
      </c>
      <c r="C15" t="str">
        <f>VLOOKUP(B15,'[2]liste inscrits'!$A$4:$F$63,2,FALSE)</f>
        <v>CLOQUIÉ</v>
      </c>
      <c r="D15" t="str">
        <f>VLOOKUP(B15,'[2]liste inscrits'!$A$4:$F$63,3,FALSE)</f>
        <v>Maxime</v>
      </c>
      <c r="E15" s="2" t="str">
        <f>VLOOKUP(B15,'[2]liste inscrits'!$A$4:$F$63,4,FALSE)</f>
        <v>Female</v>
      </c>
      <c r="F15" s="2">
        <f>VLOOKUP(B15,'[2]liste inscrits'!$A$4:$F$63,5,FALSE)</f>
        <v>2016</v>
      </c>
      <c r="G15" s="2" t="str">
        <f>VLOOKUP(B15,'[2]liste inscrits'!$A$4:$F$63,6,FALSE)</f>
        <v>CSF</v>
      </c>
      <c r="H15" s="13">
        <f>VLOOKUP(B15,'[2]SPRINT COURT'!$B$15:$K$74,10,FALSE)</f>
        <v>65</v>
      </c>
      <c r="I15" s="13">
        <f>VLOOKUP(B15,[2]BOARDER!$B$15:$I$74,8,FALSE)</f>
        <v>60</v>
      </c>
      <c r="J15" s="13">
        <f>VLOOKUP(B15,[2]SAUT!$B$15:$H$74,7,FALSE)</f>
        <v>30</v>
      </c>
      <c r="K15" s="13">
        <f>VLOOKUP(B15,'[2]MASS START'!$B$15:$H$74,7,FALSE)</f>
        <v>65</v>
      </c>
      <c r="L15" s="13">
        <f>VLOOKUP(B15,[2]BIATHLON!$B$15:$H$74,7,FALSE)</f>
        <v>0</v>
      </c>
      <c r="M15" s="14">
        <f t="shared" si="0"/>
        <v>220</v>
      </c>
    </row>
  </sheetData>
  <sortState xmlns:xlrd2="http://schemas.microsoft.com/office/spreadsheetml/2017/richdata2" ref="A7:M15">
    <sortCondition descending="1" ref="M7:M15"/>
  </sortState>
  <mergeCells count="2">
    <mergeCell ref="A2:K2"/>
    <mergeCell ref="A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907CA-B49E-4412-866A-0EE2752A121B}">
  <dimension ref="A1:M29"/>
  <sheetViews>
    <sheetView zoomScaleNormal="100" workbookViewId="0">
      <selection activeCell="Q29" sqref="Q29"/>
    </sheetView>
  </sheetViews>
  <sheetFormatPr baseColWidth="10" defaultRowHeight="15" x14ac:dyDescent="0.25"/>
  <sheetData>
    <row r="1" spans="1:13" ht="31.5" x14ac:dyDescent="0.6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17"/>
      <c r="M1" s="18"/>
    </row>
    <row r="2" spans="1:13" ht="21" x14ac:dyDescent="0.4">
      <c r="A2" s="48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27"/>
      <c r="M2" s="18"/>
    </row>
    <row r="3" spans="1:13" x14ac:dyDescent="0.25">
      <c r="A3" s="23"/>
      <c r="B3" s="18"/>
      <c r="C3" s="18"/>
      <c r="D3" s="18"/>
      <c r="E3" s="19"/>
      <c r="F3" s="19"/>
      <c r="G3" s="19"/>
      <c r="H3" s="19"/>
      <c r="I3" s="19"/>
      <c r="J3" s="19"/>
      <c r="K3" s="21"/>
      <c r="L3" s="21"/>
      <c r="M3" s="18"/>
    </row>
    <row r="4" spans="1:13" x14ac:dyDescent="0.25">
      <c r="A4" s="23"/>
      <c r="B4" s="18"/>
      <c r="C4" s="18"/>
      <c r="D4" s="18"/>
      <c r="E4" s="19"/>
      <c r="F4" s="19"/>
      <c r="G4" s="19"/>
      <c r="H4" s="19"/>
      <c r="I4" s="19"/>
      <c r="J4" s="19"/>
      <c r="K4" s="21"/>
      <c r="L4" s="21"/>
      <c r="M4" s="18"/>
    </row>
    <row r="5" spans="1:13" x14ac:dyDescent="0.25">
      <c r="A5" s="22" t="s">
        <v>0</v>
      </c>
      <c r="B5" s="20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0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5" t="s">
        <v>12</v>
      </c>
    </row>
    <row r="6" spans="1:13" ht="18.75" x14ac:dyDescent="0.3">
      <c r="A6" s="11">
        <v>1</v>
      </c>
      <c r="B6" s="28">
        <v>76</v>
      </c>
      <c r="C6" s="18" t="s">
        <v>29</v>
      </c>
      <c r="D6" s="18" t="s">
        <v>30</v>
      </c>
      <c r="E6" s="19" t="s">
        <v>19</v>
      </c>
      <c r="F6" s="19">
        <v>2013</v>
      </c>
      <c r="G6" s="19" t="s">
        <v>20</v>
      </c>
      <c r="H6" s="13">
        <v>100</v>
      </c>
      <c r="I6" s="13">
        <v>100</v>
      </c>
      <c r="J6" s="13">
        <v>100</v>
      </c>
      <c r="K6" s="13">
        <v>100</v>
      </c>
      <c r="L6" s="13">
        <v>40</v>
      </c>
      <c r="M6" s="26">
        <v>440</v>
      </c>
    </row>
    <row r="7" spans="1:13" ht="18.75" x14ac:dyDescent="0.3">
      <c r="A7" s="11">
        <v>2</v>
      </c>
      <c r="B7" s="28">
        <v>83</v>
      </c>
      <c r="C7" s="18" t="s">
        <v>42</v>
      </c>
      <c r="D7" s="18" t="s">
        <v>43</v>
      </c>
      <c r="E7" s="19" t="s">
        <v>19</v>
      </c>
      <c r="F7" s="19">
        <v>2013</v>
      </c>
      <c r="G7" s="19" t="s">
        <v>20</v>
      </c>
      <c r="H7" s="13">
        <v>90</v>
      </c>
      <c r="I7" s="13">
        <v>95</v>
      </c>
      <c r="J7" s="13">
        <v>80</v>
      </c>
      <c r="K7" s="13">
        <v>95</v>
      </c>
      <c r="L7" s="13">
        <v>50</v>
      </c>
      <c r="M7" s="26">
        <v>410</v>
      </c>
    </row>
    <row r="8" spans="1:13" ht="18.75" x14ac:dyDescent="0.3">
      <c r="A8" s="11">
        <v>3</v>
      </c>
      <c r="B8" s="28">
        <v>87</v>
      </c>
      <c r="C8" s="18" t="s">
        <v>50</v>
      </c>
      <c r="D8" s="18" t="s">
        <v>51</v>
      </c>
      <c r="E8" s="19" t="s">
        <v>19</v>
      </c>
      <c r="F8" s="19">
        <v>2013</v>
      </c>
      <c r="G8" s="19" t="s">
        <v>45</v>
      </c>
      <c r="H8" s="13">
        <v>60</v>
      </c>
      <c r="I8" s="13">
        <v>90</v>
      </c>
      <c r="J8" s="13">
        <v>80</v>
      </c>
      <c r="K8" s="13">
        <v>90</v>
      </c>
      <c r="L8" s="13">
        <v>50</v>
      </c>
      <c r="M8" s="26">
        <v>370</v>
      </c>
    </row>
    <row r="9" spans="1:13" ht="18.75" x14ac:dyDescent="0.3">
      <c r="A9" s="11">
        <v>4</v>
      </c>
      <c r="B9" s="28">
        <v>73</v>
      </c>
      <c r="C9" s="18" t="s">
        <v>23</v>
      </c>
      <c r="D9" s="18" t="s">
        <v>24</v>
      </c>
      <c r="E9" s="19" t="s">
        <v>19</v>
      </c>
      <c r="F9" s="19">
        <v>2013</v>
      </c>
      <c r="G9" s="19" t="s">
        <v>20</v>
      </c>
      <c r="H9" s="13">
        <v>75</v>
      </c>
      <c r="I9" s="13">
        <v>75</v>
      </c>
      <c r="J9" s="13">
        <v>80</v>
      </c>
      <c r="K9" s="13">
        <v>85</v>
      </c>
      <c r="L9" s="13">
        <v>50</v>
      </c>
      <c r="M9" s="26">
        <v>365</v>
      </c>
    </row>
    <row r="10" spans="1:13" ht="18.75" x14ac:dyDescent="0.3">
      <c r="A10" s="11">
        <v>5</v>
      </c>
      <c r="B10" s="28">
        <v>81</v>
      </c>
      <c r="C10" s="18" t="s">
        <v>38</v>
      </c>
      <c r="D10" s="18" t="s">
        <v>39</v>
      </c>
      <c r="E10" s="19" t="s">
        <v>19</v>
      </c>
      <c r="F10" s="19">
        <v>2013</v>
      </c>
      <c r="G10" s="19" t="s">
        <v>20</v>
      </c>
      <c r="H10" s="13">
        <v>95</v>
      </c>
      <c r="I10" s="13">
        <v>70</v>
      </c>
      <c r="J10" s="13">
        <v>80</v>
      </c>
      <c r="K10" s="13">
        <v>44</v>
      </c>
      <c r="L10" s="13">
        <v>40</v>
      </c>
      <c r="M10" s="26">
        <v>329</v>
      </c>
    </row>
    <row r="11" spans="1:13" ht="18.75" x14ac:dyDescent="0.3">
      <c r="A11" s="11">
        <v>6</v>
      </c>
      <c r="B11" s="28">
        <v>78</v>
      </c>
      <c r="C11" s="18" t="s">
        <v>33</v>
      </c>
      <c r="D11" s="18" t="s">
        <v>34</v>
      </c>
      <c r="E11" s="19" t="s">
        <v>19</v>
      </c>
      <c r="F11" s="19">
        <v>2014</v>
      </c>
      <c r="G11" s="19" t="s">
        <v>20</v>
      </c>
      <c r="H11" s="13">
        <v>85</v>
      </c>
      <c r="I11" s="13">
        <v>85</v>
      </c>
      <c r="J11" s="13">
        <v>80</v>
      </c>
      <c r="K11" s="13">
        <v>55</v>
      </c>
      <c r="L11" s="13">
        <v>20</v>
      </c>
      <c r="M11" s="26">
        <v>325</v>
      </c>
    </row>
    <row r="12" spans="1:13" ht="18.75" x14ac:dyDescent="0.3">
      <c r="A12" s="11">
        <v>7</v>
      </c>
      <c r="B12" s="28">
        <v>82</v>
      </c>
      <c r="C12" s="18" t="s">
        <v>40</v>
      </c>
      <c r="D12" s="18" t="s">
        <v>41</v>
      </c>
      <c r="E12" s="19" t="s">
        <v>19</v>
      </c>
      <c r="F12" s="19">
        <v>2013</v>
      </c>
      <c r="G12" s="19" t="s">
        <v>20</v>
      </c>
      <c r="H12" s="13">
        <v>40</v>
      </c>
      <c r="I12" s="13">
        <v>80</v>
      </c>
      <c r="J12" s="13">
        <v>80</v>
      </c>
      <c r="K12" s="13">
        <v>75</v>
      </c>
      <c r="L12" s="13">
        <v>50</v>
      </c>
      <c r="M12" s="26">
        <v>325</v>
      </c>
    </row>
    <row r="13" spans="1:13" ht="18.75" x14ac:dyDescent="0.3">
      <c r="A13" s="11">
        <v>8</v>
      </c>
      <c r="B13" s="28">
        <v>84</v>
      </c>
      <c r="C13" s="18" t="s">
        <v>44</v>
      </c>
      <c r="D13" s="18" t="s">
        <v>32</v>
      </c>
      <c r="E13" s="19" t="s">
        <v>19</v>
      </c>
      <c r="F13" s="19">
        <v>2013</v>
      </c>
      <c r="G13" s="19" t="s">
        <v>45</v>
      </c>
      <c r="H13" s="13">
        <v>55</v>
      </c>
      <c r="I13" s="13">
        <v>60</v>
      </c>
      <c r="J13" s="13">
        <v>80</v>
      </c>
      <c r="K13" s="13">
        <v>70</v>
      </c>
      <c r="L13" s="13">
        <v>50</v>
      </c>
      <c r="M13" s="26">
        <v>315</v>
      </c>
    </row>
    <row r="14" spans="1:13" ht="18.75" x14ac:dyDescent="0.3">
      <c r="A14" s="11">
        <v>9</v>
      </c>
      <c r="B14" s="28">
        <v>85</v>
      </c>
      <c r="C14" s="18" t="s">
        <v>46</v>
      </c>
      <c r="D14" s="18" t="s">
        <v>47</v>
      </c>
      <c r="E14" s="19" t="s">
        <v>19</v>
      </c>
      <c r="F14" s="19">
        <v>2013</v>
      </c>
      <c r="G14" s="19" t="s">
        <v>45</v>
      </c>
      <c r="H14" s="13">
        <v>36</v>
      </c>
      <c r="I14" s="13">
        <v>65</v>
      </c>
      <c r="J14" s="13">
        <v>80</v>
      </c>
      <c r="K14" s="13">
        <v>80</v>
      </c>
      <c r="L14" s="13">
        <v>50</v>
      </c>
      <c r="M14" s="26">
        <v>311</v>
      </c>
    </row>
    <row r="15" spans="1:13" ht="18.75" x14ac:dyDescent="0.3">
      <c r="A15" s="11">
        <v>10</v>
      </c>
      <c r="B15" s="28">
        <v>80</v>
      </c>
      <c r="C15" s="18" t="s">
        <v>36</v>
      </c>
      <c r="D15" s="18" t="s">
        <v>37</v>
      </c>
      <c r="E15" s="19" t="s">
        <v>19</v>
      </c>
      <c r="F15" s="19">
        <v>2014</v>
      </c>
      <c r="G15" s="19" t="s">
        <v>20</v>
      </c>
      <c r="H15" s="13">
        <v>70</v>
      </c>
      <c r="I15" s="13">
        <v>55</v>
      </c>
      <c r="J15" s="13">
        <v>80</v>
      </c>
      <c r="K15" s="13">
        <v>60</v>
      </c>
      <c r="L15" s="13">
        <v>20</v>
      </c>
      <c r="M15" s="26">
        <v>285</v>
      </c>
    </row>
    <row r="16" spans="1:13" ht="18.75" x14ac:dyDescent="0.3">
      <c r="A16" s="11">
        <v>11</v>
      </c>
      <c r="B16" s="28">
        <v>86</v>
      </c>
      <c r="C16" s="18" t="s">
        <v>48</v>
      </c>
      <c r="D16" s="18" t="s">
        <v>49</v>
      </c>
      <c r="E16" s="19" t="s">
        <v>19</v>
      </c>
      <c r="F16" s="19">
        <v>2013</v>
      </c>
      <c r="G16" s="19" t="s">
        <v>45</v>
      </c>
      <c r="H16" s="13">
        <v>34</v>
      </c>
      <c r="I16" s="13">
        <v>48</v>
      </c>
      <c r="J16" s="13">
        <v>80</v>
      </c>
      <c r="K16" s="13">
        <v>65</v>
      </c>
      <c r="L16" s="13">
        <v>50</v>
      </c>
      <c r="M16" s="26">
        <v>277</v>
      </c>
    </row>
    <row r="17" spans="1:13" ht="18.75" x14ac:dyDescent="0.3">
      <c r="A17" s="11">
        <v>12</v>
      </c>
      <c r="B17" s="28">
        <v>90</v>
      </c>
      <c r="C17" s="18" t="s">
        <v>56</v>
      </c>
      <c r="D17" s="18" t="s">
        <v>51</v>
      </c>
      <c r="E17" s="19" t="s">
        <v>19</v>
      </c>
      <c r="F17" s="19">
        <v>2014</v>
      </c>
      <c r="G17" s="19" t="s">
        <v>45</v>
      </c>
      <c r="H17" s="13">
        <v>80</v>
      </c>
      <c r="I17" s="13">
        <v>32</v>
      </c>
      <c r="J17" s="13">
        <v>80</v>
      </c>
      <c r="K17" s="13">
        <v>32</v>
      </c>
      <c r="L17" s="13">
        <v>50</v>
      </c>
      <c r="M17" s="26">
        <v>274</v>
      </c>
    </row>
    <row r="18" spans="1:13" ht="18.75" x14ac:dyDescent="0.3">
      <c r="A18" s="11">
        <v>13</v>
      </c>
      <c r="B18" s="28">
        <v>72</v>
      </c>
      <c r="C18" s="18" t="s">
        <v>21</v>
      </c>
      <c r="D18" s="18" t="s">
        <v>22</v>
      </c>
      <c r="E18" s="19" t="s">
        <v>19</v>
      </c>
      <c r="F18" s="19">
        <v>2013</v>
      </c>
      <c r="G18" s="19" t="s">
        <v>20</v>
      </c>
      <c r="H18" s="13">
        <v>65</v>
      </c>
      <c r="I18" s="13">
        <v>55</v>
      </c>
      <c r="J18" s="13">
        <v>80</v>
      </c>
      <c r="K18" s="13">
        <v>48</v>
      </c>
      <c r="L18" s="13">
        <v>5</v>
      </c>
      <c r="M18" s="26">
        <v>253</v>
      </c>
    </row>
    <row r="19" spans="1:13" ht="18.75" x14ac:dyDescent="0.3">
      <c r="A19" s="11">
        <v>14</v>
      </c>
      <c r="B19" s="28">
        <v>77</v>
      </c>
      <c r="C19" s="18" t="s">
        <v>31</v>
      </c>
      <c r="D19" s="18" t="s">
        <v>32</v>
      </c>
      <c r="E19" s="19" t="s">
        <v>19</v>
      </c>
      <c r="F19" s="19">
        <v>2014</v>
      </c>
      <c r="G19" s="19" t="s">
        <v>20</v>
      </c>
      <c r="H19" s="13">
        <v>44</v>
      </c>
      <c r="I19" s="13">
        <v>40</v>
      </c>
      <c r="J19" s="13">
        <v>80</v>
      </c>
      <c r="K19" s="13">
        <v>36</v>
      </c>
      <c r="L19" s="13">
        <v>50</v>
      </c>
      <c r="M19" s="26">
        <v>250</v>
      </c>
    </row>
    <row r="20" spans="1:13" ht="18.75" x14ac:dyDescent="0.3">
      <c r="A20" s="11">
        <v>15</v>
      </c>
      <c r="B20" s="28">
        <v>74</v>
      </c>
      <c r="C20" s="18" t="s">
        <v>25</v>
      </c>
      <c r="D20" s="18" t="s">
        <v>26</v>
      </c>
      <c r="E20" s="19" t="s">
        <v>19</v>
      </c>
      <c r="F20" s="19">
        <v>2013</v>
      </c>
      <c r="G20" s="19" t="s">
        <v>20</v>
      </c>
      <c r="H20" s="13">
        <v>46</v>
      </c>
      <c r="I20" s="13">
        <v>46</v>
      </c>
      <c r="J20" s="13">
        <v>80</v>
      </c>
      <c r="K20" s="13">
        <v>38</v>
      </c>
      <c r="L20" s="13">
        <v>30</v>
      </c>
      <c r="M20" s="26">
        <v>240</v>
      </c>
    </row>
    <row r="21" spans="1:13" ht="18.75" x14ac:dyDescent="0.3">
      <c r="A21" s="11">
        <v>16</v>
      </c>
      <c r="B21" s="28">
        <v>75</v>
      </c>
      <c r="C21" s="18" t="s">
        <v>27</v>
      </c>
      <c r="D21" s="18" t="s">
        <v>28</v>
      </c>
      <c r="E21" s="19" t="s">
        <v>19</v>
      </c>
      <c r="F21" s="19">
        <v>2013</v>
      </c>
      <c r="G21" s="19" t="s">
        <v>20</v>
      </c>
      <c r="H21" s="13">
        <v>42</v>
      </c>
      <c r="I21" s="13">
        <v>38</v>
      </c>
      <c r="J21" s="13">
        <v>80</v>
      </c>
      <c r="K21" s="13">
        <v>40</v>
      </c>
      <c r="L21" s="13">
        <v>40</v>
      </c>
      <c r="M21" s="26">
        <v>240</v>
      </c>
    </row>
    <row r="22" spans="1:13" ht="18.75" x14ac:dyDescent="0.3">
      <c r="A22" s="11">
        <v>17</v>
      </c>
      <c r="B22" s="28">
        <v>97</v>
      </c>
      <c r="C22" s="18" t="s">
        <v>66</v>
      </c>
      <c r="D22" s="18" t="s">
        <v>53</v>
      </c>
      <c r="E22" s="19" t="s">
        <v>19</v>
      </c>
      <c r="F22" s="19">
        <v>2013</v>
      </c>
      <c r="G22" s="19" t="s">
        <v>59</v>
      </c>
      <c r="H22" s="13">
        <v>50</v>
      </c>
      <c r="I22" s="13">
        <v>42</v>
      </c>
      <c r="J22" s="13">
        <v>50</v>
      </c>
      <c r="K22" s="13">
        <v>46</v>
      </c>
      <c r="L22" s="13">
        <v>40</v>
      </c>
      <c r="M22" s="26">
        <v>228</v>
      </c>
    </row>
    <row r="23" spans="1:13" ht="18.75" x14ac:dyDescent="0.3">
      <c r="A23" s="11">
        <v>18</v>
      </c>
      <c r="B23" s="28">
        <v>91</v>
      </c>
      <c r="C23" s="18" t="s">
        <v>57</v>
      </c>
      <c r="D23" s="18" t="s">
        <v>58</v>
      </c>
      <c r="E23" s="19" t="s">
        <v>19</v>
      </c>
      <c r="F23" s="19">
        <v>2014</v>
      </c>
      <c r="G23" s="19" t="s">
        <v>45</v>
      </c>
      <c r="H23" s="13">
        <v>38</v>
      </c>
      <c r="I23" s="13">
        <v>28</v>
      </c>
      <c r="J23" s="13">
        <v>80</v>
      </c>
      <c r="K23" s="13">
        <v>24</v>
      </c>
      <c r="L23" s="13">
        <v>40</v>
      </c>
      <c r="M23" s="26">
        <v>210</v>
      </c>
    </row>
    <row r="24" spans="1:13" ht="18.75" x14ac:dyDescent="0.3">
      <c r="A24" s="11">
        <v>19</v>
      </c>
      <c r="B24" s="28">
        <v>88</v>
      </c>
      <c r="C24" s="18" t="s">
        <v>52</v>
      </c>
      <c r="D24" s="18" t="s">
        <v>53</v>
      </c>
      <c r="E24" s="19" t="s">
        <v>19</v>
      </c>
      <c r="F24" s="19">
        <v>2013</v>
      </c>
      <c r="G24" s="19" t="s">
        <v>45</v>
      </c>
      <c r="H24" s="13">
        <v>28</v>
      </c>
      <c r="I24" s="13">
        <v>44</v>
      </c>
      <c r="J24" s="13">
        <v>60</v>
      </c>
      <c r="K24" s="13">
        <v>42</v>
      </c>
      <c r="L24" s="13">
        <v>30</v>
      </c>
      <c r="M24" s="26">
        <v>204</v>
      </c>
    </row>
    <row r="25" spans="1:13" ht="18.75" x14ac:dyDescent="0.3">
      <c r="A25" s="11">
        <v>20</v>
      </c>
      <c r="B25" s="28">
        <v>95</v>
      </c>
      <c r="C25" s="18" t="s">
        <v>62</v>
      </c>
      <c r="D25" s="18" t="s">
        <v>63</v>
      </c>
      <c r="E25" s="19" t="s">
        <v>19</v>
      </c>
      <c r="F25" s="19">
        <v>2014</v>
      </c>
      <c r="G25" s="19" t="s">
        <v>59</v>
      </c>
      <c r="H25" s="13">
        <v>32</v>
      </c>
      <c r="I25" s="13">
        <v>34</v>
      </c>
      <c r="J25" s="13">
        <v>50</v>
      </c>
      <c r="K25" s="13">
        <v>50</v>
      </c>
      <c r="L25" s="13">
        <v>30</v>
      </c>
      <c r="M25" s="26">
        <v>196</v>
      </c>
    </row>
    <row r="26" spans="1:13" ht="18.75" x14ac:dyDescent="0.3">
      <c r="A26" s="11">
        <v>21</v>
      </c>
      <c r="B26" s="28">
        <v>71</v>
      </c>
      <c r="C26" s="18" t="s">
        <v>17</v>
      </c>
      <c r="D26" s="18" t="s">
        <v>18</v>
      </c>
      <c r="E26" s="19" t="s">
        <v>19</v>
      </c>
      <c r="F26" s="19">
        <v>2014</v>
      </c>
      <c r="G26" s="19" t="s">
        <v>20</v>
      </c>
      <c r="H26" s="13">
        <v>50</v>
      </c>
      <c r="I26" s="13">
        <v>36</v>
      </c>
      <c r="J26" s="13">
        <v>50</v>
      </c>
      <c r="K26" s="13">
        <v>55</v>
      </c>
      <c r="L26" s="13">
        <v>0</v>
      </c>
      <c r="M26" s="26">
        <v>191</v>
      </c>
    </row>
    <row r="27" spans="1:13" ht="18.75" x14ac:dyDescent="0.3">
      <c r="A27" s="11">
        <v>22</v>
      </c>
      <c r="B27" s="28">
        <v>89</v>
      </c>
      <c r="C27" s="18" t="s">
        <v>54</v>
      </c>
      <c r="D27" s="18" t="s">
        <v>55</v>
      </c>
      <c r="E27" s="19" t="s">
        <v>19</v>
      </c>
      <c r="F27" s="19">
        <v>2014</v>
      </c>
      <c r="G27" s="19" t="s">
        <v>45</v>
      </c>
      <c r="H27" s="13">
        <v>24</v>
      </c>
      <c r="I27" s="13">
        <v>26</v>
      </c>
      <c r="J27" s="13">
        <v>50</v>
      </c>
      <c r="K27" s="13">
        <v>28</v>
      </c>
      <c r="L27" s="13">
        <v>50</v>
      </c>
      <c r="M27" s="26">
        <v>178</v>
      </c>
    </row>
    <row r="28" spans="1:13" ht="18.75" x14ac:dyDescent="0.3">
      <c r="A28" s="11">
        <v>23</v>
      </c>
      <c r="B28" s="28">
        <v>96</v>
      </c>
      <c r="C28" s="18" t="s">
        <v>64</v>
      </c>
      <c r="D28" s="18" t="s">
        <v>65</v>
      </c>
      <c r="E28" s="19" t="s">
        <v>19</v>
      </c>
      <c r="F28" s="19">
        <v>2014</v>
      </c>
      <c r="G28" s="19" t="s">
        <v>59</v>
      </c>
      <c r="H28" s="13">
        <v>30</v>
      </c>
      <c r="I28" s="13">
        <v>30</v>
      </c>
      <c r="J28" s="13">
        <v>50</v>
      </c>
      <c r="K28" s="13">
        <v>30</v>
      </c>
      <c r="L28" s="13">
        <v>30</v>
      </c>
      <c r="M28" s="26">
        <v>170</v>
      </c>
    </row>
    <row r="29" spans="1:13" ht="18.75" x14ac:dyDescent="0.3">
      <c r="A29" s="11">
        <v>24</v>
      </c>
      <c r="B29" s="28">
        <v>94</v>
      </c>
      <c r="C29" s="18" t="s">
        <v>60</v>
      </c>
      <c r="D29" s="18" t="s">
        <v>61</v>
      </c>
      <c r="E29" s="19" t="s">
        <v>19</v>
      </c>
      <c r="F29" s="19">
        <v>2014</v>
      </c>
      <c r="G29" s="19" t="s">
        <v>59</v>
      </c>
      <c r="H29" s="13">
        <v>26</v>
      </c>
      <c r="I29" s="13">
        <v>24</v>
      </c>
      <c r="J29" s="13">
        <v>30</v>
      </c>
      <c r="K29" s="13">
        <v>26</v>
      </c>
      <c r="L29" s="13">
        <v>30</v>
      </c>
      <c r="M29" s="26">
        <v>136</v>
      </c>
    </row>
  </sheetData>
  <sortState xmlns:xlrd2="http://schemas.microsoft.com/office/spreadsheetml/2017/richdata2" ref="A6:M29">
    <sortCondition descending="1" ref="M6:M29"/>
  </sortState>
  <mergeCells count="2">
    <mergeCell ref="A1:K1"/>
    <mergeCell ref="A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5B23D-B233-4D1E-940C-DBCD2E5098E0}">
  <dimension ref="A1:M41"/>
  <sheetViews>
    <sheetView tabSelected="1" zoomScaleNormal="100" workbookViewId="0">
      <selection activeCell="A6" sqref="A6:A41"/>
    </sheetView>
  </sheetViews>
  <sheetFormatPr baseColWidth="10" defaultRowHeight="15" x14ac:dyDescent="0.25"/>
  <sheetData>
    <row r="1" spans="1:13" ht="31.5" x14ac:dyDescent="0.6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33"/>
      <c r="M1" s="34"/>
    </row>
    <row r="2" spans="1:13" ht="21" x14ac:dyDescent="0.4">
      <c r="A2" s="50" t="s">
        <v>67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2"/>
      <c r="M2" s="34"/>
    </row>
    <row r="3" spans="1:13" x14ac:dyDescent="0.25">
      <c r="A3" s="39"/>
      <c r="B3" s="34"/>
      <c r="C3" s="34"/>
      <c r="D3" s="34"/>
      <c r="E3" s="35"/>
      <c r="F3" s="35"/>
      <c r="G3" s="35"/>
      <c r="H3" s="35"/>
      <c r="I3" s="35"/>
      <c r="J3" s="35"/>
      <c r="K3" s="37"/>
      <c r="L3" s="37"/>
      <c r="M3" s="34"/>
    </row>
    <row r="4" spans="1:13" x14ac:dyDescent="0.25">
      <c r="A4" s="39"/>
      <c r="B4" s="34"/>
      <c r="C4" s="34"/>
      <c r="D4" s="34"/>
      <c r="E4" s="35"/>
      <c r="F4" s="35"/>
      <c r="G4" s="35"/>
      <c r="H4" s="35"/>
      <c r="I4" s="35"/>
      <c r="J4" s="35"/>
      <c r="K4" s="37"/>
      <c r="L4" s="37"/>
      <c r="M4" s="34"/>
    </row>
    <row r="5" spans="1:13" x14ac:dyDescent="0.25">
      <c r="A5" s="38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40" t="s">
        <v>7</v>
      </c>
      <c r="I5" s="40" t="s">
        <v>8</v>
      </c>
      <c r="J5" s="40" t="s">
        <v>9</v>
      </c>
      <c r="K5" s="40" t="s">
        <v>10</v>
      </c>
      <c r="L5" s="40" t="s">
        <v>11</v>
      </c>
      <c r="M5" s="41" t="s">
        <v>12</v>
      </c>
    </row>
    <row r="6" spans="1:13" ht="18.75" x14ac:dyDescent="0.3">
      <c r="A6" s="11">
        <v>1</v>
      </c>
      <c r="B6" s="44">
        <v>34</v>
      </c>
      <c r="C6" s="34" t="s">
        <v>75</v>
      </c>
      <c r="D6" s="34" t="s">
        <v>76</v>
      </c>
      <c r="E6" s="35" t="s">
        <v>70</v>
      </c>
      <c r="F6" s="35">
        <v>2014</v>
      </c>
      <c r="G6" s="35" t="s">
        <v>20</v>
      </c>
      <c r="H6" s="13">
        <v>75</v>
      </c>
      <c r="I6" s="13">
        <v>95</v>
      </c>
      <c r="J6" s="13">
        <v>80</v>
      </c>
      <c r="K6" s="13">
        <v>85</v>
      </c>
      <c r="L6" s="13">
        <v>50</v>
      </c>
      <c r="M6" s="42">
        <v>385</v>
      </c>
    </row>
    <row r="7" spans="1:13" x14ac:dyDescent="0.25">
      <c r="A7" s="11">
        <v>2</v>
      </c>
      <c r="B7" s="31">
        <v>64</v>
      </c>
      <c r="C7" s="34" t="s">
        <v>128</v>
      </c>
      <c r="D7" s="34" t="s">
        <v>129</v>
      </c>
      <c r="E7" s="35" t="s">
        <v>70</v>
      </c>
      <c r="F7" s="35">
        <v>2013</v>
      </c>
      <c r="G7" s="35" t="s">
        <v>59</v>
      </c>
      <c r="H7" s="13">
        <v>95</v>
      </c>
      <c r="I7" s="13">
        <v>44</v>
      </c>
      <c r="J7" s="13">
        <v>80</v>
      </c>
      <c r="K7" s="13">
        <v>90</v>
      </c>
      <c r="L7" s="13">
        <v>50</v>
      </c>
      <c r="M7" s="42">
        <v>359</v>
      </c>
    </row>
    <row r="8" spans="1:13" ht="18.75" x14ac:dyDescent="0.3">
      <c r="A8" s="11">
        <v>3</v>
      </c>
      <c r="B8" s="44">
        <v>32</v>
      </c>
      <c r="C8" s="34" t="s">
        <v>71</v>
      </c>
      <c r="D8" s="34" t="s">
        <v>72</v>
      </c>
      <c r="E8" s="35" t="s">
        <v>70</v>
      </c>
      <c r="F8" s="35">
        <v>2014</v>
      </c>
      <c r="G8" s="35" t="s">
        <v>20</v>
      </c>
      <c r="H8" s="13">
        <v>50</v>
      </c>
      <c r="I8" s="13">
        <v>100</v>
      </c>
      <c r="J8" s="13">
        <v>50</v>
      </c>
      <c r="K8" s="13">
        <v>100</v>
      </c>
      <c r="L8" s="13">
        <v>50</v>
      </c>
      <c r="M8" s="42">
        <v>350</v>
      </c>
    </row>
    <row r="9" spans="1:13" ht="18.75" x14ac:dyDescent="0.3">
      <c r="A9" s="11">
        <v>4</v>
      </c>
      <c r="B9" s="44">
        <v>44</v>
      </c>
      <c r="C9" s="34" t="s">
        <v>95</v>
      </c>
      <c r="D9" s="34" t="s">
        <v>96</v>
      </c>
      <c r="E9" s="35" t="s">
        <v>70</v>
      </c>
      <c r="F9" s="35">
        <v>2013</v>
      </c>
      <c r="G9" s="35" t="s">
        <v>20</v>
      </c>
      <c r="H9" s="13">
        <v>85</v>
      </c>
      <c r="I9" s="13">
        <v>75</v>
      </c>
      <c r="J9" s="13">
        <v>90</v>
      </c>
      <c r="K9" s="13">
        <v>48</v>
      </c>
      <c r="L9" s="13">
        <v>50</v>
      </c>
      <c r="M9" s="42">
        <v>348</v>
      </c>
    </row>
    <row r="10" spans="1:13" x14ac:dyDescent="0.25">
      <c r="A10" s="11">
        <v>5</v>
      </c>
      <c r="B10" s="31">
        <v>61</v>
      </c>
      <c r="C10" s="34" t="s">
        <v>123</v>
      </c>
      <c r="D10" s="34" t="s">
        <v>124</v>
      </c>
      <c r="E10" s="35" t="s">
        <v>70</v>
      </c>
      <c r="F10" s="35">
        <v>2014</v>
      </c>
      <c r="G10" s="35" t="s">
        <v>59</v>
      </c>
      <c r="H10" s="13">
        <v>34</v>
      </c>
      <c r="I10" s="13">
        <v>90</v>
      </c>
      <c r="J10" s="13">
        <v>80</v>
      </c>
      <c r="K10" s="13">
        <v>75</v>
      </c>
      <c r="L10" s="13">
        <v>50</v>
      </c>
      <c r="M10" s="42">
        <v>329</v>
      </c>
    </row>
    <row r="11" spans="1:13" ht="18.75" x14ac:dyDescent="0.3">
      <c r="A11" s="11">
        <v>6</v>
      </c>
      <c r="B11" s="44">
        <v>45</v>
      </c>
      <c r="C11" s="34" t="s">
        <v>97</v>
      </c>
      <c r="D11" s="34" t="s">
        <v>98</v>
      </c>
      <c r="E11" s="35" t="s">
        <v>70</v>
      </c>
      <c r="F11" s="35">
        <v>2013</v>
      </c>
      <c r="G11" s="35" t="s">
        <v>20</v>
      </c>
      <c r="H11" s="13">
        <v>90</v>
      </c>
      <c r="I11" s="13">
        <v>42</v>
      </c>
      <c r="J11" s="13">
        <v>90</v>
      </c>
      <c r="K11" s="13">
        <v>55</v>
      </c>
      <c r="L11" s="13">
        <v>50</v>
      </c>
      <c r="M11" s="42">
        <v>327</v>
      </c>
    </row>
    <row r="12" spans="1:13" x14ac:dyDescent="0.25">
      <c r="A12" s="11">
        <v>7</v>
      </c>
      <c r="B12" s="31">
        <v>65</v>
      </c>
      <c r="C12" s="34" t="s">
        <v>130</v>
      </c>
      <c r="D12" s="34" t="s">
        <v>131</v>
      </c>
      <c r="E12" s="35" t="s">
        <v>70</v>
      </c>
      <c r="F12" s="35">
        <v>2013</v>
      </c>
      <c r="G12" s="35" t="s">
        <v>59</v>
      </c>
      <c r="H12" s="13">
        <v>80</v>
      </c>
      <c r="I12" s="13">
        <v>85</v>
      </c>
      <c r="J12" s="13">
        <v>80</v>
      </c>
      <c r="K12" s="13">
        <v>65</v>
      </c>
      <c r="L12" s="13">
        <v>10</v>
      </c>
      <c r="M12" s="42">
        <v>320</v>
      </c>
    </row>
    <row r="13" spans="1:13" ht="18.75" x14ac:dyDescent="0.3">
      <c r="A13" s="11">
        <v>8</v>
      </c>
      <c r="B13" s="44">
        <v>40</v>
      </c>
      <c r="C13" s="34" t="s">
        <v>87</v>
      </c>
      <c r="D13" s="34" t="s">
        <v>88</v>
      </c>
      <c r="E13" s="35" t="s">
        <v>70</v>
      </c>
      <c r="F13" s="35">
        <v>2013</v>
      </c>
      <c r="G13" s="35" t="s">
        <v>20</v>
      </c>
      <c r="H13" s="13">
        <v>70</v>
      </c>
      <c r="I13" s="13">
        <v>80</v>
      </c>
      <c r="J13" s="13">
        <v>50</v>
      </c>
      <c r="K13" s="13">
        <v>70</v>
      </c>
      <c r="L13" s="13">
        <v>40</v>
      </c>
      <c r="M13" s="42">
        <v>310</v>
      </c>
    </row>
    <row r="14" spans="1:13" ht="18.75" x14ac:dyDescent="0.3">
      <c r="A14" s="11">
        <v>9</v>
      </c>
      <c r="B14" s="44">
        <v>47</v>
      </c>
      <c r="C14" s="34" t="s">
        <v>99</v>
      </c>
      <c r="D14" s="34" t="s">
        <v>100</v>
      </c>
      <c r="E14" s="35" t="s">
        <v>70</v>
      </c>
      <c r="F14" s="35">
        <v>2013</v>
      </c>
      <c r="G14" s="35" t="s">
        <v>20</v>
      </c>
      <c r="H14" s="13">
        <v>70</v>
      </c>
      <c r="I14" s="13">
        <v>55</v>
      </c>
      <c r="J14" s="13">
        <v>100</v>
      </c>
      <c r="K14" s="13">
        <v>32</v>
      </c>
      <c r="L14" s="13">
        <v>50</v>
      </c>
      <c r="M14" s="42">
        <v>307</v>
      </c>
    </row>
    <row r="15" spans="1:13" ht="18.75" x14ac:dyDescent="0.3">
      <c r="A15" s="11">
        <v>10</v>
      </c>
      <c r="B15" s="44">
        <v>48</v>
      </c>
      <c r="C15" s="34" t="s">
        <v>101</v>
      </c>
      <c r="D15" s="34" t="s">
        <v>102</v>
      </c>
      <c r="E15" s="35" t="s">
        <v>70</v>
      </c>
      <c r="F15" s="35">
        <v>2013</v>
      </c>
      <c r="G15" s="35" t="s">
        <v>20</v>
      </c>
      <c r="H15" s="13">
        <v>100</v>
      </c>
      <c r="I15" s="13">
        <v>20</v>
      </c>
      <c r="J15" s="13">
        <v>50</v>
      </c>
      <c r="K15" s="13">
        <v>95</v>
      </c>
      <c r="L15" s="13">
        <v>30</v>
      </c>
      <c r="M15" s="42">
        <v>295</v>
      </c>
    </row>
    <row r="16" spans="1:13" x14ac:dyDescent="0.25">
      <c r="A16" s="11">
        <v>11</v>
      </c>
      <c r="B16" s="31">
        <v>66</v>
      </c>
      <c r="C16" s="34" t="s">
        <v>132</v>
      </c>
      <c r="D16" s="34" t="s">
        <v>133</v>
      </c>
      <c r="E16" s="35" t="s">
        <v>70</v>
      </c>
      <c r="F16" s="35">
        <v>2013</v>
      </c>
      <c r="G16" s="35" t="s">
        <v>59</v>
      </c>
      <c r="H16" s="13">
        <v>70</v>
      </c>
      <c r="I16" s="13">
        <v>48</v>
      </c>
      <c r="J16" s="13">
        <v>80</v>
      </c>
      <c r="K16" s="13">
        <v>44</v>
      </c>
      <c r="L16" s="13">
        <v>50</v>
      </c>
      <c r="M16" s="42">
        <v>292</v>
      </c>
    </row>
    <row r="17" spans="1:13" ht="18.75" x14ac:dyDescent="0.3">
      <c r="A17" s="11">
        <v>12</v>
      </c>
      <c r="B17" s="44">
        <v>49</v>
      </c>
      <c r="C17" s="34" t="s">
        <v>103</v>
      </c>
      <c r="D17" s="34" t="s">
        <v>104</v>
      </c>
      <c r="E17" s="35" t="s">
        <v>70</v>
      </c>
      <c r="F17" s="35">
        <v>2013</v>
      </c>
      <c r="G17" s="35" t="s">
        <v>45</v>
      </c>
      <c r="H17" s="13">
        <v>38</v>
      </c>
      <c r="I17" s="13">
        <v>50</v>
      </c>
      <c r="J17" s="13">
        <v>80</v>
      </c>
      <c r="K17" s="13">
        <v>80</v>
      </c>
      <c r="L17" s="13">
        <v>40</v>
      </c>
      <c r="M17" s="42">
        <v>288</v>
      </c>
    </row>
    <row r="18" spans="1:13" x14ac:dyDescent="0.25">
      <c r="A18" s="11">
        <v>13</v>
      </c>
      <c r="B18" s="31">
        <v>67</v>
      </c>
      <c r="C18" s="34" t="s">
        <v>62</v>
      </c>
      <c r="D18" s="34" t="s">
        <v>134</v>
      </c>
      <c r="E18" s="35" t="s">
        <v>70</v>
      </c>
      <c r="F18" s="35">
        <v>2013</v>
      </c>
      <c r="G18" s="35" t="s">
        <v>59</v>
      </c>
      <c r="H18" s="13">
        <v>55</v>
      </c>
      <c r="I18" s="13">
        <v>46</v>
      </c>
      <c r="J18" s="13">
        <v>80</v>
      </c>
      <c r="K18" s="13">
        <v>60</v>
      </c>
      <c r="L18" s="13">
        <v>40</v>
      </c>
      <c r="M18" s="42">
        <v>281</v>
      </c>
    </row>
    <row r="19" spans="1:13" ht="18.75" x14ac:dyDescent="0.3">
      <c r="A19" s="11">
        <v>14</v>
      </c>
      <c r="B19" s="44">
        <v>56</v>
      </c>
      <c r="C19" s="34" t="s">
        <v>115</v>
      </c>
      <c r="D19" s="34" t="s">
        <v>116</v>
      </c>
      <c r="E19" s="35" t="s">
        <v>70</v>
      </c>
      <c r="F19" s="35">
        <v>2014</v>
      </c>
      <c r="G19" s="35" t="s">
        <v>45</v>
      </c>
      <c r="H19" s="13">
        <v>20</v>
      </c>
      <c r="I19" s="13">
        <v>65</v>
      </c>
      <c r="J19" s="13">
        <v>80</v>
      </c>
      <c r="K19" s="13">
        <v>42</v>
      </c>
      <c r="L19" s="13">
        <v>50</v>
      </c>
      <c r="M19" s="42">
        <v>257</v>
      </c>
    </row>
    <row r="20" spans="1:13" ht="18.75" x14ac:dyDescent="0.3">
      <c r="A20" s="11">
        <v>15</v>
      </c>
      <c r="B20" s="44">
        <v>38</v>
      </c>
      <c r="C20" s="34" t="s">
        <v>83</v>
      </c>
      <c r="D20" s="34" t="s">
        <v>84</v>
      </c>
      <c r="E20" s="35" t="s">
        <v>70</v>
      </c>
      <c r="F20" s="35">
        <v>2013</v>
      </c>
      <c r="G20" s="35" t="s">
        <v>20</v>
      </c>
      <c r="H20" s="13">
        <v>26</v>
      </c>
      <c r="I20" s="13">
        <v>60</v>
      </c>
      <c r="J20" s="13">
        <v>100</v>
      </c>
      <c r="K20" s="13">
        <v>50</v>
      </c>
      <c r="L20" s="13">
        <v>20</v>
      </c>
      <c r="M20" s="42">
        <v>256</v>
      </c>
    </row>
    <row r="21" spans="1:13" ht="18.75" x14ac:dyDescent="0.3">
      <c r="A21" s="11">
        <v>16</v>
      </c>
      <c r="B21" s="44">
        <v>57</v>
      </c>
      <c r="C21" s="34" t="s">
        <v>117</v>
      </c>
      <c r="D21" s="34" t="s">
        <v>118</v>
      </c>
      <c r="E21" s="35" t="s">
        <v>70</v>
      </c>
      <c r="F21" s="35">
        <v>2014</v>
      </c>
      <c r="G21" s="35" t="s">
        <v>45</v>
      </c>
      <c r="H21" s="13">
        <v>48</v>
      </c>
      <c r="I21" s="13">
        <v>34</v>
      </c>
      <c r="J21" s="13">
        <v>80</v>
      </c>
      <c r="K21" s="13">
        <v>36</v>
      </c>
      <c r="L21" s="13">
        <v>50</v>
      </c>
      <c r="M21" s="42">
        <v>248</v>
      </c>
    </row>
    <row r="22" spans="1:13" ht="18.75" x14ac:dyDescent="0.3">
      <c r="A22" s="11">
        <v>17</v>
      </c>
      <c r="B22" s="44">
        <v>33</v>
      </c>
      <c r="C22" s="34" t="s">
        <v>73</v>
      </c>
      <c r="D22" s="34" t="s">
        <v>74</v>
      </c>
      <c r="E22" s="35" t="s">
        <v>70</v>
      </c>
      <c r="F22" s="35">
        <v>2014</v>
      </c>
      <c r="G22" s="35" t="s">
        <v>20</v>
      </c>
      <c r="H22" s="13">
        <v>46</v>
      </c>
      <c r="I22" s="13">
        <v>28</v>
      </c>
      <c r="J22" s="13">
        <v>80</v>
      </c>
      <c r="K22" s="13">
        <v>38</v>
      </c>
      <c r="L22" s="13">
        <v>50</v>
      </c>
      <c r="M22" s="42">
        <v>242</v>
      </c>
    </row>
    <row r="23" spans="1:13" ht="18.75" x14ac:dyDescent="0.3">
      <c r="A23" s="11">
        <v>18</v>
      </c>
      <c r="B23" s="44">
        <v>35</v>
      </c>
      <c r="C23" s="34" t="s">
        <v>77</v>
      </c>
      <c r="D23" s="34" t="s">
        <v>78</v>
      </c>
      <c r="E23" s="35" t="s">
        <v>70</v>
      </c>
      <c r="F23" s="35">
        <v>2013</v>
      </c>
      <c r="G23" s="35" t="s">
        <v>20</v>
      </c>
      <c r="H23" s="13">
        <v>32</v>
      </c>
      <c r="I23" s="13">
        <v>70</v>
      </c>
      <c r="J23" s="13">
        <v>80</v>
      </c>
      <c r="K23" s="13">
        <v>15</v>
      </c>
      <c r="L23" s="13">
        <v>40</v>
      </c>
      <c r="M23" s="42">
        <v>237</v>
      </c>
    </row>
    <row r="24" spans="1:13" ht="18.75" x14ac:dyDescent="0.3">
      <c r="A24" s="11">
        <v>19</v>
      </c>
      <c r="B24" s="44">
        <v>42</v>
      </c>
      <c r="C24" s="34" t="s">
        <v>91</v>
      </c>
      <c r="D24" s="34" t="s">
        <v>92</v>
      </c>
      <c r="E24" s="35" t="s">
        <v>70</v>
      </c>
      <c r="F24" s="35">
        <v>2013</v>
      </c>
      <c r="G24" s="35" t="s">
        <v>20</v>
      </c>
      <c r="H24" s="13">
        <v>42</v>
      </c>
      <c r="I24" s="13">
        <v>40</v>
      </c>
      <c r="J24" s="13">
        <v>80</v>
      </c>
      <c r="K24" s="13">
        <v>17</v>
      </c>
      <c r="L24" s="13">
        <v>40</v>
      </c>
      <c r="M24" s="42">
        <v>219</v>
      </c>
    </row>
    <row r="25" spans="1:13" ht="18.75" x14ac:dyDescent="0.3">
      <c r="A25" s="11">
        <v>20</v>
      </c>
      <c r="B25" s="44">
        <v>50</v>
      </c>
      <c r="C25" s="34" t="s">
        <v>44</v>
      </c>
      <c r="D25" s="34" t="s">
        <v>105</v>
      </c>
      <c r="E25" s="35" t="s">
        <v>70</v>
      </c>
      <c r="F25" s="35">
        <v>2013</v>
      </c>
      <c r="G25" s="35" t="s">
        <v>45</v>
      </c>
      <c r="H25" s="13">
        <v>44</v>
      </c>
      <c r="I25" s="13">
        <v>24</v>
      </c>
      <c r="J25" s="13">
        <v>50</v>
      </c>
      <c r="K25" s="13">
        <v>46</v>
      </c>
      <c r="L25" s="13">
        <v>50</v>
      </c>
      <c r="M25" s="42">
        <v>214</v>
      </c>
    </row>
    <row r="26" spans="1:13" ht="18.75" x14ac:dyDescent="0.3">
      <c r="A26" s="11">
        <v>21</v>
      </c>
      <c r="B26" s="44">
        <v>36</v>
      </c>
      <c r="C26" s="34" t="s">
        <v>79</v>
      </c>
      <c r="D26" s="34" t="s">
        <v>80</v>
      </c>
      <c r="E26" s="35" t="s">
        <v>70</v>
      </c>
      <c r="F26" s="35">
        <v>2014</v>
      </c>
      <c r="G26" s="35" t="s">
        <v>20</v>
      </c>
      <c r="H26" s="13">
        <v>40</v>
      </c>
      <c r="I26" s="13">
        <v>19</v>
      </c>
      <c r="J26" s="13">
        <v>90</v>
      </c>
      <c r="K26" s="13">
        <v>14</v>
      </c>
      <c r="L26" s="13">
        <v>50</v>
      </c>
      <c r="M26" s="42">
        <v>213</v>
      </c>
    </row>
    <row r="27" spans="1:13" ht="18.75" x14ac:dyDescent="0.3">
      <c r="A27" s="11">
        <v>22</v>
      </c>
      <c r="B27" s="44">
        <v>39</v>
      </c>
      <c r="C27" s="34" t="s">
        <v>85</v>
      </c>
      <c r="D27" s="34" t="s">
        <v>86</v>
      </c>
      <c r="E27" s="35" t="s">
        <v>70</v>
      </c>
      <c r="F27" s="35">
        <v>2014</v>
      </c>
      <c r="G27" s="35" t="s">
        <v>20</v>
      </c>
      <c r="H27" s="13">
        <v>24</v>
      </c>
      <c r="I27" s="13">
        <v>38</v>
      </c>
      <c r="J27" s="13">
        <v>80</v>
      </c>
      <c r="K27" s="13">
        <v>19</v>
      </c>
      <c r="L27" s="13">
        <v>50</v>
      </c>
      <c r="M27" s="42">
        <v>211</v>
      </c>
    </row>
    <row r="28" spans="1:13" ht="18.75" x14ac:dyDescent="0.3">
      <c r="A28" s="11">
        <v>23</v>
      </c>
      <c r="B28" s="44">
        <v>37</v>
      </c>
      <c r="C28" s="34" t="s">
        <v>81</v>
      </c>
      <c r="D28" s="34" t="s">
        <v>82</v>
      </c>
      <c r="E28" s="35" t="s">
        <v>70</v>
      </c>
      <c r="F28" s="35">
        <v>2014</v>
      </c>
      <c r="G28" s="35" t="s">
        <v>20</v>
      </c>
      <c r="H28" s="13">
        <v>16</v>
      </c>
      <c r="I28" s="13">
        <v>36</v>
      </c>
      <c r="J28" s="13">
        <v>60</v>
      </c>
      <c r="K28" s="13">
        <v>34</v>
      </c>
      <c r="L28" s="13">
        <v>50</v>
      </c>
      <c r="M28" s="42">
        <v>196</v>
      </c>
    </row>
    <row r="29" spans="1:13" x14ac:dyDescent="0.25">
      <c r="A29" s="11">
        <v>24</v>
      </c>
      <c r="B29" s="31">
        <v>62</v>
      </c>
      <c r="C29" s="34" t="s">
        <v>123</v>
      </c>
      <c r="D29" s="34" t="s">
        <v>125</v>
      </c>
      <c r="E29" s="35" t="s">
        <v>70</v>
      </c>
      <c r="F29" s="35">
        <v>2014</v>
      </c>
      <c r="G29" s="35" t="s">
        <v>59</v>
      </c>
      <c r="H29" s="13">
        <v>36</v>
      </c>
      <c r="I29" s="13">
        <v>32</v>
      </c>
      <c r="J29" s="13">
        <v>60</v>
      </c>
      <c r="K29" s="13">
        <v>16</v>
      </c>
      <c r="L29" s="13">
        <v>50</v>
      </c>
      <c r="M29" s="42">
        <v>194</v>
      </c>
    </row>
    <row r="30" spans="1:13" ht="18.75" x14ac:dyDescent="0.3">
      <c r="A30" s="11">
        <v>25</v>
      </c>
      <c r="B30" s="44">
        <v>51</v>
      </c>
      <c r="C30" s="34" t="s">
        <v>106</v>
      </c>
      <c r="D30" s="34" t="s">
        <v>107</v>
      </c>
      <c r="E30" s="35" t="s">
        <v>70</v>
      </c>
      <c r="F30" s="35">
        <v>2013</v>
      </c>
      <c r="G30" s="35" t="s">
        <v>45</v>
      </c>
      <c r="H30" s="13">
        <v>22</v>
      </c>
      <c r="I30" s="13">
        <v>17</v>
      </c>
      <c r="J30" s="13">
        <v>60</v>
      </c>
      <c r="K30" s="13">
        <v>26</v>
      </c>
      <c r="L30" s="13">
        <v>50</v>
      </c>
      <c r="M30" s="42">
        <v>175</v>
      </c>
    </row>
    <row r="31" spans="1:13" x14ac:dyDescent="0.25">
      <c r="A31" s="11">
        <v>26</v>
      </c>
      <c r="B31" s="31">
        <v>60</v>
      </c>
      <c r="C31" s="34" t="s">
        <v>121</v>
      </c>
      <c r="D31" s="34" t="s">
        <v>122</v>
      </c>
      <c r="E31" s="35" t="s">
        <v>70</v>
      </c>
      <c r="F31" s="35">
        <v>2013</v>
      </c>
      <c r="G31" s="35" t="s">
        <v>59</v>
      </c>
      <c r="H31" s="13">
        <v>30</v>
      </c>
      <c r="I31" s="13">
        <v>30</v>
      </c>
      <c r="J31" s="13">
        <v>50</v>
      </c>
      <c r="K31" s="13">
        <v>12</v>
      </c>
      <c r="L31" s="13">
        <v>50</v>
      </c>
      <c r="M31" s="42">
        <v>172</v>
      </c>
    </row>
    <row r="32" spans="1:13" ht="18.75" x14ac:dyDescent="0.3">
      <c r="A32" s="11">
        <v>27</v>
      </c>
      <c r="B32" s="44">
        <v>53</v>
      </c>
      <c r="C32" s="34" t="s">
        <v>110</v>
      </c>
      <c r="D32" s="34" t="s">
        <v>111</v>
      </c>
      <c r="E32" s="35" t="s">
        <v>70</v>
      </c>
      <c r="F32" s="35">
        <v>2014</v>
      </c>
      <c r="G32" s="35" t="s">
        <v>45</v>
      </c>
      <c r="H32" s="13">
        <v>17</v>
      </c>
      <c r="I32" s="13">
        <v>16</v>
      </c>
      <c r="J32" s="13">
        <v>60</v>
      </c>
      <c r="K32" s="13">
        <v>22</v>
      </c>
      <c r="L32" s="13">
        <v>50</v>
      </c>
      <c r="M32" s="42">
        <v>165</v>
      </c>
    </row>
    <row r="33" spans="1:13" ht="18.75" x14ac:dyDescent="0.3">
      <c r="A33" s="11">
        <v>28</v>
      </c>
      <c r="B33" s="44">
        <v>52</v>
      </c>
      <c r="C33" s="34" t="s">
        <v>108</v>
      </c>
      <c r="D33" s="34" t="s">
        <v>109</v>
      </c>
      <c r="E33" s="35" t="s">
        <v>70</v>
      </c>
      <c r="F33" s="35">
        <v>2014</v>
      </c>
      <c r="G33" s="35" t="s">
        <v>45</v>
      </c>
      <c r="H33" s="13">
        <v>13</v>
      </c>
      <c r="I33" s="13">
        <v>18</v>
      </c>
      <c r="J33" s="13">
        <v>60</v>
      </c>
      <c r="K33" s="13">
        <v>20</v>
      </c>
      <c r="L33" s="13">
        <v>50</v>
      </c>
      <c r="M33" s="42">
        <v>161</v>
      </c>
    </row>
    <row r="34" spans="1:13" ht="18.75" x14ac:dyDescent="0.3">
      <c r="A34" s="11">
        <v>29</v>
      </c>
      <c r="B34" s="30">
        <v>31</v>
      </c>
      <c r="C34" s="34" t="s">
        <v>68</v>
      </c>
      <c r="D34" s="34" t="s">
        <v>69</v>
      </c>
      <c r="E34" s="35" t="s">
        <v>70</v>
      </c>
      <c r="F34" s="35">
        <v>2014</v>
      </c>
      <c r="G34" s="35" t="s">
        <v>20</v>
      </c>
      <c r="H34" s="13">
        <v>11</v>
      </c>
      <c r="I34" s="13">
        <v>26</v>
      </c>
      <c r="J34" s="13">
        <v>30</v>
      </c>
      <c r="K34" s="13">
        <v>40</v>
      </c>
      <c r="L34" s="13">
        <v>50</v>
      </c>
      <c r="M34" s="42">
        <v>157</v>
      </c>
    </row>
    <row r="35" spans="1:13" ht="18.75" x14ac:dyDescent="0.3">
      <c r="A35" s="11">
        <v>30</v>
      </c>
      <c r="B35" s="30">
        <v>55</v>
      </c>
      <c r="C35" s="34" t="s">
        <v>113</v>
      </c>
      <c r="D35" s="34" t="s">
        <v>114</v>
      </c>
      <c r="E35" s="35" t="s">
        <v>70</v>
      </c>
      <c r="F35" s="35">
        <v>2014</v>
      </c>
      <c r="G35" s="35" t="s">
        <v>45</v>
      </c>
      <c r="H35" s="13">
        <v>18</v>
      </c>
      <c r="I35" s="13">
        <v>15</v>
      </c>
      <c r="J35" s="13">
        <v>50</v>
      </c>
      <c r="K35" s="13">
        <v>18</v>
      </c>
      <c r="L35" s="13">
        <v>50</v>
      </c>
      <c r="M35" s="42">
        <v>151</v>
      </c>
    </row>
    <row r="36" spans="1:13" ht="18.75" x14ac:dyDescent="0.3">
      <c r="A36" s="11">
        <v>31</v>
      </c>
      <c r="B36" s="30">
        <v>41</v>
      </c>
      <c r="C36" s="34" t="s">
        <v>89</v>
      </c>
      <c r="D36" s="34" t="s">
        <v>90</v>
      </c>
      <c r="E36" s="35" t="s">
        <v>70</v>
      </c>
      <c r="F36" s="35">
        <v>2014</v>
      </c>
      <c r="G36" s="35" t="s">
        <v>20</v>
      </c>
      <c r="H36" s="13">
        <v>10</v>
      </c>
      <c r="I36" s="13">
        <v>10</v>
      </c>
      <c r="J36" s="13">
        <v>80</v>
      </c>
      <c r="K36" s="13">
        <v>10</v>
      </c>
      <c r="L36" s="13">
        <v>40</v>
      </c>
      <c r="M36" s="42">
        <v>150</v>
      </c>
    </row>
    <row r="37" spans="1:13" ht="18.75" x14ac:dyDescent="0.3">
      <c r="A37" s="11">
        <v>32</v>
      </c>
      <c r="B37" s="30">
        <v>43</v>
      </c>
      <c r="C37" s="34" t="s">
        <v>93</v>
      </c>
      <c r="D37" s="34" t="s">
        <v>94</v>
      </c>
      <c r="E37" s="35" t="s">
        <v>70</v>
      </c>
      <c r="F37" s="35">
        <v>2014</v>
      </c>
      <c r="G37" s="35" t="s">
        <v>20</v>
      </c>
      <c r="H37" s="13">
        <v>15</v>
      </c>
      <c r="I37" s="13">
        <v>13</v>
      </c>
      <c r="J37" s="13">
        <v>80</v>
      </c>
      <c r="K37" s="13">
        <v>24</v>
      </c>
      <c r="L37" s="13">
        <v>0</v>
      </c>
      <c r="M37" s="42">
        <v>132</v>
      </c>
    </row>
    <row r="38" spans="1:13" ht="18.75" x14ac:dyDescent="0.3">
      <c r="A38" s="11">
        <v>33</v>
      </c>
      <c r="B38" s="30">
        <v>58</v>
      </c>
      <c r="C38" s="34" t="s">
        <v>119</v>
      </c>
      <c r="D38" s="34" t="s">
        <v>120</v>
      </c>
      <c r="E38" s="35" t="s">
        <v>70</v>
      </c>
      <c r="F38" s="35">
        <v>2014</v>
      </c>
      <c r="G38" s="35" t="s">
        <v>45</v>
      </c>
      <c r="H38" s="13">
        <v>14</v>
      </c>
      <c r="I38" s="13">
        <v>14</v>
      </c>
      <c r="J38" s="13">
        <v>20</v>
      </c>
      <c r="K38" s="13">
        <v>30</v>
      </c>
      <c r="L38" s="13">
        <v>50</v>
      </c>
      <c r="M38" s="42">
        <v>128</v>
      </c>
    </row>
    <row r="39" spans="1:13" x14ac:dyDescent="0.25">
      <c r="A39" s="11">
        <v>34</v>
      </c>
      <c r="B39" s="43">
        <v>63</v>
      </c>
      <c r="C39" s="34" t="s">
        <v>126</v>
      </c>
      <c r="D39" s="34" t="s">
        <v>127</v>
      </c>
      <c r="E39" s="35" t="s">
        <v>70</v>
      </c>
      <c r="F39" s="35">
        <v>2014</v>
      </c>
      <c r="G39" s="35" t="s">
        <v>59</v>
      </c>
      <c r="H39" s="13">
        <v>28</v>
      </c>
      <c r="I39" s="13">
        <v>12</v>
      </c>
      <c r="J39" s="13">
        <v>50</v>
      </c>
      <c r="K39" s="13">
        <v>13</v>
      </c>
      <c r="L39" s="13">
        <v>20</v>
      </c>
      <c r="M39" s="42">
        <v>123</v>
      </c>
    </row>
    <row r="40" spans="1:13" x14ac:dyDescent="0.25">
      <c r="A40" s="11">
        <v>35</v>
      </c>
      <c r="B40" s="43">
        <v>68</v>
      </c>
      <c r="C40" s="34" t="s">
        <v>135</v>
      </c>
      <c r="D40" s="34" t="s">
        <v>136</v>
      </c>
      <c r="E40" s="35" t="s">
        <v>70</v>
      </c>
      <c r="F40" s="35">
        <v>2014</v>
      </c>
      <c r="G40" s="35" t="s">
        <v>59</v>
      </c>
      <c r="H40" s="13">
        <v>12</v>
      </c>
      <c r="I40" s="13">
        <v>11</v>
      </c>
      <c r="J40" s="13">
        <v>30</v>
      </c>
      <c r="K40" s="13">
        <v>11</v>
      </c>
      <c r="L40" s="13">
        <v>30</v>
      </c>
      <c r="M40" s="42">
        <v>94</v>
      </c>
    </row>
    <row r="41" spans="1:13" ht="18.75" x14ac:dyDescent="0.3">
      <c r="A41" s="11">
        <v>36</v>
      </c>
      <c r="B41" s="30">
        <v>54</v>
      </c>
      <c r="C41" s="34" t="s">
        <v>110</v>
      </c>
      <c r="D41" s="34" t="s">
        <v>112</v>
      </c>
      <c r="E41" s="35" t="s">
        <v>70</v>
      </c>
      <c r="F41" s="35">
        <v>2014</v>
      </c>
      <c r="G41" s="35" t="s">
        <v>45</v>
      </c>
      <c r="H41" s="13">
        <v>19</v>
      </c>
      <c r="I41" s="13">
        <v>24</v>
      </c>
      <c r="J41" s="13">
        <v>20</v>
      </c>
      <c r="K41" s="13">
        <v>28</v>
      </c>
      <c r="L41" s="13">
        <v>0</v>
      </c>
      <c r="M41" s="42">
        <v>91</v>
      </c>
    </row>
  </sheetData>
  <sortState xmlns:xlrd2="http://schemas.microsoft.com/office/spreadsheetml/2017/richdata2" ref="A6:M41">
    <sortCondition descending="1" ref="M6:M41"/>
  </sortState>
  <mergeCells count="2">
    <mergeCell ref="A1:K1"/>
    <mergeCell ref="A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BAA9C-0167-4FF1-9F2E-F386396FF6FE}">
  <dimension ref="A1:M17"/>
  <sheetViews>
    <sheetView zoomScaleNormal="100" workbookViewId="0">
      <selection activeCell="G5" sqref="G5"/>
    </sheetView>
  </sheetViews>
  <sheetFormatPr baseColWidth="10" defaultRowHeight="15" x14ac:dyDescent="0.25"/>
  <sheetData>
    <row r="1" spans="1:13" ht="31.5" x14ac:dyDescent="0.6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33"/>
      <c r="M1" s="34"/>
    </row>
    <row r="2" spans="1:13" ht="21" x14ac:dyDescent="0.4">
      <c r="A2" s="50" t="s">
        <v>175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2"/>
      <c r="M2" s="34"/>
    </row>
    <row r="3" spans="1:13" x14ac:dyDescent="0.25">
      <c r="A3" s="39"/>
      <c r="B3" s="34"/>
      <c r="C3" s="34"/>
      <c r="D3" s="34"/>
      <c r="E3" s="35"/>
      <c r="F3" s="35"/>
      <c r="G3" s="35"/>
      <c r="H3" s="35"/>
      <c r="I3" s="35"/>
      <c r="J3" s="35"/>
      <c r="K3" s="37"/>
      <c r="L3" s="37"/>
      <c r="M3" s="34"/>
    </row>
    <row r="4" spans="1:13" x14ac:dyDescent="0.25">
      <c r="A4" s="39"/>
      <c r="B4" s="34"/>
      <c r="C4" s="34"/>
      <c r="D4" s="34"/>
      <c r="E4" s="35"/>
      <c r="F4" s="35"/>
      <c r="G4" s="35"/>
      <c r="H4" s="35"/>
      <c r="I4" s="35"/>
      <c r="J4" s="35"/>
      <c r="K4" s="37"/>
      <c r="L4" s="37"/>
      <c r="M4" s="34"/>
    </row>
    <row r="5" spans="1:13" x14ac:dyDescent="0.25">
      <c r="A5" s="38" t="s">
        <v>0</v>
      </c>
      <c r="B5" s="36" t="s">
        <v>1</v>
      </c>
      <c r="C5" s="36" t="s">
        <v>2</v>
      </c>
      <c r="D5" s="36" t="s">
        <v>3</v>
      </c>
      <c r="E5" s="36" t="s">
        <v>4</v>
      </c>
      <c r="F5" s="36" t="s">
        <v>5</v>
      </c>
      <c r="G5" s="36" t="s">
        <v>6</v>
      </c>
      <c r="H5" s="40" t="s">
        <v>7</v>
      </c>
      <c r="I5" s="40" t="s">
        <v>8</v>
      </c>
      <c r="J5" s="40" t="s">
        <v>9</v>
      </c>
      <c r="K5" s="40" t="s">
        <v>10</v>
      </c>
      <c r="L5" s="40" t="s">
        <v>11</v>
      </c>
      <c r="M5" s="41" t="s">
        <v>12</v>
      </c>
    </row>
    <row r="6" spans="1:13" ht="18.75" x14ac:dyDescent="0.3">
      <c r="A6" s="11">
        <v>1</v>
      </c>
      <c r="B6" s="44">
        <v>6</v>
      </c>
      <c r="C6" s="34" t="s">
        <v>145</v>
      </c>
      <c r="D6" s="34" t="s">
        <v>146</v>
      </c>
      <c r="E6" s="35" t="s">
        <v>19</v>
      </c>
      <c r="F6" s="35">
        <v>2012</v>
      </c>
      <c r="G6" s="35" t="s">
        <v>20</v>
      </c>
      <c r="H6" s="13">
        <v>75</v>
      </c>
      <c r="I6" s="13">
        <v>70</v>
      </c>
      <c r="J6" s="13">
        <v>80</v>
      </c>
      <c r="K6" s="13">
        <v>60</v>
      </c>
      <c r="L6" s="13">
        <v>50</v>
      </c>
      <c r="M6" s="42">
        <v>335</v>
      </c>
    </row>
    <row r="7" spans="1:13" ht="18.75" x14ac:dyDescent="0.3">
      <c r="A7" s="11">
        <v>2</v>
      </c>
      <c r="B7" s="44">
        <v>4</v>
      </c>
      <c r="C7" s="34" t="s">
        <v>142</v>
      </c>
      <c r="D7" s="34" t="s">
        <v>143</v>
      </c>
      <c r="E7" s="35" t="s">
        <v>19</v>
      </c>
      <c r="F7" s="35">
        <v>2012</v>
      </c>
      <c r="G7" s="35" t="s">
        <v>20</v>
      </c>
      <c r="H7" s="13">
        <v>44</v>
      </c>
      <c r="I7" s="13">
        <v>75</v>
      </c>
      <c r="J7" s="13">
        <v>80</v>
      </c>
      <c r="K7" s="13">
        <v>46</v>
      </c>
      <c r="L7" s="13">
        <v>50</v>
      </c>
      <c r="M7" s="42">
        <v>295</v>
      </c>
    </row>
    <row r="8" spans="1:13" ht="18.75" x14ac:dyDescent="0.3">
      <c r="A8" s="11">
        <v>3</v>
      </c>
      <c r="B8" s="44">
        <v>8</v>
      </c>
      <c r="C8" s="34" t="s">
        <v>149</v>
      </c>
      <c r="D8" s="34" t="s">
        <v>150</v>
      </c>
      <c r="E8" s="35" t="s">
        <v>19</v>
      </c>
      <c r="F8" s="35">
        <v>2012</v>
      </c>
      <c r="G8" s="35" t="s">
        <v>20</v>
      </c>
      <c r="H8" s="13">
        <v>75</v>
      </c>
      <c r="I8" s="13">
        <v>36</v>
      </c>
      <c r="J8" s="13">
        <v>80</v>
      </c>
      <c r="K8" s="13">
        <v>42</v>
      </c>
      <c r="L8" s="13">
        <v>50</v>
      </c>
      <c r="M8" s="42">
        <v>283</v>
      </c>
    </row>
    <row r="9" spans="1:13" ht="18.75" x14ac:dyDescent="0.3">
      <c r="A9" s="29">
        <v>4</v>
      </c>
      <c r="B9" s="44">
        <v>14</v>
      </c>
      <c r="C9" s="34" t="s">
        <v>158</v>
      </c>
      <c r="D9" s="34" t="s">
        <v>159</v>
      </c>
      <c r="E9" s="35" t="s">
        <v>19</v>
      </c>
      <c r="F9" s="35">
        <v>2012</v>
      </c>
      <c r="G9" s="35" t="s">
        <v>20</v>
      </c>
      <c r="H9" s="13">
        <v>50</v>
      </c>
      <c r="I9" s="13">
        <v>42</v>
      </c>
      <c r="J9" s="13">
        <v>80</v>
      </c>
      <c r="K9" s="13">
        <v>55</v>
      </c>
      <c r="L9" s="13">
        <v>50</v>
      </c>
      <c r="M9" s="42">
        <v>277</v>
      </c>
    </row>
    <row r="10" spans="1:13" ht="18.75" x14ac:dyDescent="0.3">
      <c r="A10" s="11">
        <v>5</v>
      </c>
      <c r="B10" s="44">
        <v>21</v>
      </c>
      <c r="C10" s="34" t="s">
        <v>167</v>
      </c>
      <c r="D10" s="34" t="s">
        <v>168</v>
      </c>
      <c r="E10" s="35" t="s">
        <v>19</v>
      </c>
      <c r="F10" s="35">
        <v>2012</v>
      </c>
      <c r="G10" s="35" t="s">
        <v>59</v>
      </c>
      <c r="H10" s="13">
        <v>55</v>
      </c>
      <c r="I10" s="13">
        <v>55</v>
      </c>
      <c r="J10" s="13">
        <v>80</v>
      </c>
      <c r="K10" s="13">
        <v>40</v>
      </c>
      <c r="L10" s="13">
        <v>40</v>
      </c>
      <c r="M10" s="42">
        <v>270</v>
      </c>
    </row>
    <row r="11" spans="1:13" ht="18.75" x14ac:dyDescent="0.3">
      <c r="A11" s="11">
        <v>6</v>
      </c>
      <c r="B11" s="44">
        <v>20</v>
      </c>
      <c r="C11" s="34" t="s">
        <v>123</v>
      </c>
      <c r="D11" s="34" t="s">
        <v>166</v>
      </c>
      <c r="E11" s="35" t="s">
        <v>19</v>
      </c>
      <c r="F11" s="35">
        <v>2012</v>
      </c>
      <c r="G11" s="35" t="s">
        <v>59</v>
      </c>
      <c r="H11" s="13">
        <v>48</v>
      </c>
      <c r="I11" s="13">
        <v>40</v>
      </c>
      <c r="J11" s="13">
        <v>80</v>
      </c>
      <c r="K11" s="13">
        <v>30</v>
      </c>
      <c r="L11" s="13">
        <v>50</v>
      </c>
      <c r="M11" s="42">
        <v>248</v>
      </c>
    </row>
    <row r="12" spans="1:13" ht="18.75" x14ac:dyDescent="0.3">
      <c r="A12" s="11">
        <v>7</v>
      </c>
      <c r="B12" s="44">
        <v>3</v>
      </c>
      <c r="C12" s="34" t="s">
        <v>140</v>
      </c>
      <c r="D12" s="34" t="s">
        <v>141</v>
      </c>
      <c r="E12" s="35" t="s">
        <v>19</v>
      </c>
      <c r="F12" s="35">
        <v>2012</v>
      </c>
      <c r="G12" s="35" t="s">
        <v>20</v>
      </c>
      <c r="H12" s="13">
        <v>30</v>
      </c>
      <c r="I12" s="13">
        <v>46</v>
      </c>
      <c r="J12" s="13">
        <v>80</v>
      </c>
      <c r="K12" s="13">
        <v>36</v>
      </c>
      <c r="L12" s="13">
        <v>50</v>
      </c>
      <c r="M12" s="42">
        <v>242</v>
      </c>
    </row>
    <row r="13" spans="1:13" ht="18.75" x14ac:dyDescent="0.3">
      <c r="A13" s="11">
        <v>8</v>
      </c>
      <c r="B13" s="44">
        <v>7</v>
      </c>
      <c r="C13" s="34" t="s">
        <v>147</v>
      </c>
      <c r="D13" s="34" t="s">
        <v>148</v>
      </c>
      <c r="E13" s="35" t="s">
        <v>19</v>
      </c>
      <c r="F13" s="35">
        <v>2012</v>
      </c>
      <c r="G13" s="35" t="s">
        <v>20</v>
      </c>
      <c r="H13" s="13">
        <v>42</v>
      </c>
      <c r="I13" s="13">
        <v>44</v>
      </c>
      <c r="J13" s="13">
        <v>80</v>
      </c>
      <c r="K13" s="13">
        <v>34</v>
      </c>
      <c r="L13" s="13">
        <v>40</v>
      </c>
      <c r="M13" s="42">
        <v>240</v>
      </c>
    </row>
    <row r="14" spans="1:13" ht="18.75" x14ac:dyDescent="0.3">
      <c r="A14" s="11">
        <v>9</v>
      </c>
      <c r="B14" s="44">
        <v>16</v>
      </c>
      <c r="C14" s="34" t="s">
        <v>161</v>
      </c>
      <c r="D14" s="34" t="s">
        <v>162</v>
      </c>
      <c r="E14" s="35" t="s">
        <v>19</v>
      </c>
      <c r="F14" s="35">
        <v>2012</v>
      </c>
      <c r="G14" s="35" t="s">
        <v>45</v>
      </c>
      <c r="H14" s="13">
        <v>38</v>
      </c>
      <c r="I14" s="13">
        <v>38</v>
      </c>
      <c r="J14" s="13">
        <v>50</v>
      </c>
      <c r="K14" s="13">
        <v>44</v>
      </c>
      <c r="L14" s="13">
        <v>50</v>
      </c>
      <c r="M14" s="42">
        <v>220</v>
      </c>
    </row>
    <row r="15" spans="1:13" ht="18.75" x14ac:dyDescent="0.3">
      <c r="A15" s="11">
        <v>10</v>
      </c>
      <c r="B15" s="44">
        <v>17</v>
      </c>
      <c r="C15" s="34" t="s">
        <v>44</v>
      </c>
      <c r="D15" s="34" t="s">
        <v>163</v>
      </c>
      <c r="E15" s="35" t="s">
        <v>19</v>
      </c>
      <c r="F15" s="35">
        <v>2012</v>
      </c>
      <c r="G15" s="35" t="s">
        <v>45</v>
      </c>
      <c r="H15" s="13">
        <v>32</v>
      </c>
      <c r="I15" s="13">
        <v>28</v>
      </c>
      <c r="J15" s="13">
        <v>10</v>
      </c>
      <c r="K15" s="13">
        <v>90</v>
      </c>
      <c r="L15" s="13">
        <v>50</v>
      </c>
      <c r="M15" s="42">
        <v>210</v>
      </c>
    </row>
    <row r="16" spans="1:13" ht="18.75" x14ac:dyDescent="0.3">
      <c r="A16" s="11">
        <v>11</v>
      </c>
      <c r="B16" s="44">
        <v>19</v>
      </c>
      <c r="C16" s="34" t="s">
        <v>164</v>
      </c>
      <c r="D16" s="34" t="s">
        <v>165</v>
      </c>
      <c r="E16" s="35" t="s">
        <v>19</v>
      </c>
      <c r="F16" s="35">
        <v>2012</v>
      </c>
      <c r="G16" s="35" t="s">
        <v>59</v>
      </c>
      <c r="H16" s="13">
        <v>46</v>
      </c>
      <c r="I16" s="13">
        <v>30</v>
      </c>
      <c r="J16" s="13">
        <v>80</v>
      </c>
      <c r="K16" s="13">
        <v>28</v>
      </c>
      <c r="L16" s="13">
        <v>0</v>
      </c>
      <c r="M16" s="42">
        <v>184</v>
      </c>
    </row>
    <row r="17" spans="1:13" ht="18.75" x14ac:dyDescent="0.3">
      <c r="A17" s="11">
        <v>12</v>
      </c>
      <c r="B17" s="44">
        <v>22</v>
      </c>
      <c r="C17" s="34" t="s">
        <v>169</v>
      </c>
      <c r="D17" s="34" t="s">
        <v>170</v>
      </c>
      <c r="E17" s="35" t="s">
        <v>19</v>
      </c>
      <c r="F17" s="35">
        <v>2012</v>
      </c>
      <c r="G17" s="35" t="s">
        <v>59</v>
      </c>
      <c r="H17" s="13">
        <v>28</v>
      </c>
      <c r="I17" s="13">
        <v>34</v>
      </c>
      <c r="J17" s="13">
        <v>40</v>
      </c>
      <c r="K17" s="13">
        <v>32</v>
      </c>
      <c r="L17" s="13">
        <v>40</v>
      </c>
      <c r="M17" s="42">
        <v>174</v>
      </c>
    </row>
  </sheetData>
  <sortState xmlns:xlrd2="http://schemas.microsoft.com/office/spreadsheetml/2017/richdata2" ref="A6:M17">
    <sortCondition descending="1" ref="M6:M17"/>
  </sortState>
  <mergeCells count="2">
    <mergeCell ref="A1:K1"/>
    <mergeCell ref="A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C9C5E-A5D1-42EE-835A-D969A8B2E66C}">
  <dimension ref="A1:M14"/>
  <sheetViews>
    <sheetView workbookViewId="0">
      <selection activeCell="F5" sqref="F5"/>
    </sheetView>
  </sheetViews>
  <sheetFormatPr baseColWidth="10" defaultRowHeight="15" x14ac:dyDescent="0.25"/>
  <sheetData>
    <row r="1" spans="1:13" ht="31.5" x14ac:dyDescent="0.6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33"/>
      <c r="M1" s="34"/>
    </row>
    <row r="2" spans="1:13" ht="21" x14ac:dyDescent="0.4">
      <c r="A2" s="50" t="s">
        <v>174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32"/>
      <c r="M2" s="34"/>
    </row>
    <row r="3" spans="1:13" x14ac:dyDescent="0.25">
      <c r="A3" s="39"/>
      <c r="B3" s="34"/>
      <c r="C3" s="34"/>
      <c r="D3" s="34"/>
      <c r="E3" s="35"/>
      <c r="F3" s="35"/>
      <c r="G3" s="35"/>
      <c r="H3" s="35"/>
      <c r="I3" s="35"/>
      <c r="J3" s="35"/>
      <c r="K3" s="37"/>
      <c r="L3" s="37"/>
      <c r="M3" s="34"/>
    </row>
    <row r="4" spans="1:13" x14ac:dyDescent="0.25">
      <c r="A4" s="39"/>
      <c r="B4" s="34"/>
      <c r="C4" s="34"/>
      <c r="D4" s="34"/>
      <c r="E4" s="35"/>
      <c r="F4" s="35"/>
      <c r="G4" s="35"/>
      <c r="H4" s="35"/>
      <c r="I4" s="35"/>
      <c r="J4" s="35"/>
      <c r="K4" s="37"/>
      <c r="L4" s="37"/>
      <c r="M4" s="34"/>
    </row>
    <row r="5" spans="1:13" ht="18.75" x14ac:dyDescent="0.3">
      <c r="A5" s="11">
        <v>1</v>
      </c>
      <c r="B5" s="44">
        <v>1</v>
      </c>
      <c r="C5" s="34" t="s">
        <v>137</v>
      </c>
      <c r="D5" s="34" t="s">
        <v>138</v>
      </c>
      <c r="E5" s="35" t="s">
        <v>70</v>
      </c>
      <c r="F5" s="35">
        <v>2012</v>
      </c>
      <c r="G5" s="35" t="s">
        <v>20</v>
      </c>
      <c r="H5" s="13">
        <v>95</v>
      </c>
      <c r="I5" s="13">
        <v>85</v>
      </c>
      <c r="J5" s="13">
        <v>100</v>
      </c>
      <c r="K5" s="13">
        <v>95</v>
      </c>
      <c r="L5" s="13">
        <v>50</v>
      </c>
      <c r="M5" s="42">
        <v>425</v>
      </c>
    </row>
    <row r="6" spans="1:13" ht="18.75" x14ac:dyDescent="0.3">
      <c r="A6" s="11">
        <v>2</v>
      </c>
      <c r="B6" s="44">
        <v>12</v>
      </c>
      <c r="C6" s="34" t="s">
        <v>154</v>
      </c>
      <c r="D6" s="34" t="s">
        <v>155</v>
      </c>
      <c r="E6" s="35" t="s">
        <v>70</v>
      </c>
      <c r="F6" s="35">
        <v>2012</v>
      </c>
      <c r="G6" s="35" t="s">
        <v>20</v>
      </c>
      <c r="H6" s="13">
        <v>65</v>
      </c>
      <c r="I6" s="13">
        <v>95</v>
      </c>
      <c r="J6" s="13">
        <v>100</v>
      </c>
      <c r="K6" s="13">
        <v>85</v>
      </c>
      <c r="L6" s="13">
        <v>50</v>
      </c>
      <c r="M6" s="42">
        <v>395</v>
      </c>
    </row>
    <row r="7" spans="1:13" ht="18.75" x14ac:dyDescent="0.3">
      <c r="A7" s="11">
        <v>3</v>
      </c>
      <c r="B7" s="44">
        <v>2</v>
      </c>
      <c r="C7" s="34" t="s">
        <v>137</v>
      </c>
      <c r="D7" s="34" t="s">
        <v>139</v>
      </c>
      <c r="E7" s="35" t="s">
        <v>70</v>
      </c>
      <c r="F7" s="35">
        <v>2012</v>
      </c>
      <c r="G7" s="35" t="s">
        <v>20</v>
      </c>
      <c r="H7" s="13">
        <v>80</v>
      </c>
      <c r="I7" s="13">
        <v>100</v>
      </c>
      <c r="J7" s="13">
        <v>80</v>
      </c>
      <c r="K7" s="13">
        <v>100</v>
      </c>
      <c r="L7" s="13">
        <v>30</v>
      </c>
      <c r="M7" s="42">
        <v>390</v>
      </c>
    </row>
    <row r="8" spans="1:13" ht="18.75" x14ac:dyDescent="0.3">
      <c r="A8" s="11">
        <v>4</v>
      </c>
      <c r="B8" s="44">
        <v>10</v>
      </c>
      <c r="C8" s="34" t="s">
        <v>153</v>
      </c>
      <c r="D8" s="34" t="s">
        <v>127</v>
      </c>
      <c r="E8" s="35" t="s">
        <v>70</v>
      </c>
      <c r="F8" s="35">
        <v>2012</v>
      </c>
      <c r="G8" s="35" t="s">
        <v>20</v>
      </c>
      <c r="H8" s="13">
        <v>100</v>
      </c>
      <c r="I8" s="13">
        <v>90</v>
      </c>
      <c r="J8" s="13">
        <v>80</v>
      </c>
      <c r="K8" s="13">
        <v>75</v>
      </c>
      <c r="L8" s="13">
        <v>40</v>
      </c>
      <c r="M8" s="42">
        <v>385</v>
      </c>
    </row>
    <row r="9" spans="1:13" ht="18.75" x14ac:dyDescent="0.3">
      <c r="A9" s="11">
        <v>5</v>
      </c>
      <c r="B9" s="44">
        <v>13</v>
      </c>
      <c r="C9" s="34" t="s">
        <v>156</v>
      </c>
      <c r="D9" s="34" t="s">
        <v>157</v>
      </c>
      <c r="E9" s="35" t="s">
        <v>70</v>
      </c>
      <c r="F9" s="35">
        <v>2012</v>
      </c>
      <c r="G9" s="35" t="s">
        <v>20</v>
      </c>
      <c r="H9" s="13">
        <v>90</v>
      </c>
      <c r="I9" s="13">
        <v>80</v>
      </c>
      <c r="J9" s="13">
        <v>80</v>
      </c>
      <c r="K9" s="13">
        <v>70</v>
      </c>
      <c r="L9" s="13">
        <v>50</v>
      </c>
      <c r="M9" s="42">
        <v>370</v>
      </c>
    </row>
    <row r="10" spans="1:13" ht="18.75" x14ac:dyDescent="0.3">
      <c r="A10" s="11">
        <v>6</v>
      </c>
      <c r="B10" s="44">
        <v>11</v>
      </c>
      <c r="C10" s="34" t="s">
        <v>35</v>
      </c>
      <c r="D10" s="34" t="s">
        <v>118</v>
      </c>
      <c r="E10" s="35" t="s">
        <v>70</v>
      </c>
      <c r="F10" s="35">
        <v>2012</v>
      </c>
      <c r="G10" s="35" t="s">
        <v>20</v>
      </c>
      <c r="H10" s="13">
        <v>85</v>
      </c>
      <c r="I10" s="13">
        <v>60</v>
      </c>
      <c r="J10" s="13">
        <v>100</v>
      </c>
      <c r="K10" s="13">
        <v>80</v>
      </c>
      <c r="L10" s="13">
        <v>40</v>
      </c>
      <c r="M10" s="42">
        <v>365</v>
      </c>
    </row>
    <row r="11" spans="1:13" ht="18.75" x14ac:dyDescent="0.3">
      <c r="A11" s="11">
        <v>7</v>
      </c>
      <c r="B11" s="44">
        <v>15</v>
      </c>
      <c r="C11" s="34" t="s">
        <v>54</v>
      </c>
      <c r="D11" s="34" t="s">
        <v>160</v>
      </c>
      <c r="E11" s="35" t="s">
        <v>70</v>
      </c>
      <c r="F11" s="35">
        <v>2012</v>
      </c>
      <c r="G11" s="35" t="s">
        <v>45</v>
      </c>
      <c r="H11" s="13">
        <v>40</v>
      </c>
      <c r="I11" s="13">
        <v>50</v>
      </c>
      <c r="J11" s="13">
        <v>80</v>
      </c>
      <c r="K11" s="13">
        <v>65</v>
      </c>
      <c r="L11" s="13">
        <v>50</v>
      </c>
      <c r="M11" s="42">
        <v>285</v>
      </c>
    </row>
    <row r="12" spans="1:13" ht="18.75" x14ac:dyDescent="0.3">
      <c r="A12" s="11">
        <v>8</v>
      </c>
      <c r="B12" s="44">
        <v>23</v>
      </c>
      <c r="C12" s="34" t="s">
        <v>171</v>
      </c>
      <c r="D12" s="34" t="s">
        <v>172</v>
      </c>
      <c r="E12" s="35" t="s">
        <v>70</v>
      </c>
      <c r="F12" s="35">
        <v>2012</v>
      </c>
      <c r="G12" s="35" t="s">
        <v>59</v>
      </c>
      <c r="H12" s="13">
        <v>34</v>
      </c>
      <c r="I12" s="13">
        <v>65</v>
      </c>
      <c r="J12" s="13">
        <v>80</v>
      </c>
      <c r="K12" s="13">
        <v>50</v>
      </c>
      <c r="L12" s="13">
        <v>50</v>
      </c>
      <c r="M12" s="42">
        <v>279</v>
      </c>
    </row>
    <row r="13" spans="1:13" ht="18.75" x14ac:dyDescent="0.3">
      <c r="A13" s="11">
        <v>9</v>
      </c>
      <c r="B13" s="44">
        <v>9</v>
      </c>
      <c r="C13" s="34" t="s">
        <v>151</v>
      </c>
      <c r="D13" s="34" t="s">
        <v>152</v>
      </c>
      <c r="E13" s="35" t="s">
        <v>70</v>
      </c>
      <c r="F13" s="35">
        <v>2012</v>
      </c>
      <c r="G13" s="35" t="s">
        <v>20</v>
      </c>
      <c r="H13" s="13">
        <v>60</v>
      </c>
      <c r="I13" s="13">
        <v>50</v>
      </c>
      <c r="J13" s="13">
        <v>80</v>
      </c>
      <c r="K13" s="13">
        <v>38</v>
      </c>
      <c r="L13" s="13">
        <v>50</v>
      </c>
      <c r="M13" s="42">
        <v>278</v>
      </c>
    </row>
    <row r="14" spans="1:13" ht="18.75" x14ac:dyDescent="0.3">
      <c r="A14" s="11">
        <v>10</v>
      </c>
      <c r="B14" s="44">
        <v>5</v>
      </c>
      <c r="C14" s="34" t="s">
        <v>144</v>
      </c>
      <c r="D14" s="34" t="s">
        <v>173</v>
      </c>
      <c r="E14" s="35" t="s">
        <v>70</v>
      </c>
      <c r="F14" s="35">
        <v>2012</v>
      </c>
      <c r="G14" s="35" t="s">
        <v>20</v>
      </c>
      <c r="H14" s="13">
        <v>38</v>
      </c>
      <c r="I14" s="13">
        <v>32</v>
      </c>
      <c r="J14" s="13">
        <v>90</v>
      </c>
      <c r="K14" s="13">
        <v>48</v>
      </c>
      <c r="L14" s="13">
        <v>40</v>
      </c>
      <c r="M14" s="42">
        <v>248</v>
      </c>
    </row>
  </sheetData>
  <sortState xmlns:xlrd2="http://schemas.microsoft.com/office/spreadsheetml/2017/richdata2" ref="B5:M14">
    <sortCondition descending="1" ref="M5:M14"/>
  </sortState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U8G</vt:lpstr>
      <vt:lpstr>U8F</vt:lpstr>
      <vt:lpstr>U10F</vt:lpstr>
      <vt:lpstr>U10G</vt:lpstr>
      <vt:lpstr>U11F</vt:lpstr>
      <vt:lpstr>U11G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Maïwenn JOMIER</dc:creator>
  <cp:lastModifiedBy>Marc DESSEUX</cp:lastModifiedBy>
  <dcterms:created xsi:type="dcterms:W3CDTF">2023-02-01T16:15:34Z</dcterms:created>
  <dcterms:modified xsi:type="dcterms:W3CDTF">2023-02-02T08:20:19Z</dcterms:modified>
</cp:coreProperties>
</file>